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charts/chart17.xml" ContentType="application/vnd.openxmlformats-officedocument.drawingml.chart+xml"/>
  <Override PartName="/xl/theme/themeOverride14.xml" ContentType="application/vnd.openxmlformats-officedocument.themeOverride+xml"/>
  <Override PartName="/xl/charts/chart18.xml" ContentType="application/vnd.openxmlformats-officedocument.drawingml.chart+xml"/>
  <Override PartName="/xl/theme/themeOverride15.xml" ContentType="application/vnd.openxmlformats-officedocument.themeOverride+xml"/>
  <Override PartName="/xl/charts/chart19.xml" ContentType="application/vnd.openxmlformats-officedocument.drawingml.chart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theme/themeOverride17.xml" ContentType="application/vnd.openxmlformats-officedocument.themeOverride+xml"/>
  <Override PartName="/xl/charts/chart21.xml" ContentType="application/vnd.openxmlformats-officedocument.drawingml.chart+xml"/>
  <Override PartName="/xl/theme/themeOverride18.xml" ContentType="application/vnd.openxmlformats-officedocument.themeOverride+xml"/>
  <Override PartName="/xl/charts/chart22.xml" ContentType="application/vnd.openxmlformats-officedocument.drawingml.chart+xml"/>
  <Override PartName="/xl/theme/themeOverride19.xml" ContentType="application/vnd.openxmlformats-officedocument.themeOverride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theme/themeOverride22.xml" ContentType="application/vnd.openxmlformats-officedocument.themeOverride+xml"/>
  <Override PartName="/xl/charts/chart26.xml" ContentType="application/vnd.openxmlformats-officedocument.drawingml.chart+xml"/>
  <Override PartName="/xl/theme/themeOverride23.xml" ContentType="application/vnd.openxmlformats-officedocument.themeOverride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charts/chart28.xml" ContentType="application/vnd.openxmlformats-officedocument.drawingml.chart+xml"/>
  <Override PartName="/xl/theme/themeOverride25.xml" ContentType="application/vnd.openxmlformats-officedocument.themeOverride+xml"/>
  <Override PartName="/xl/charts/chart29.xml" ContentType="application/vnd.openxmlformats-officedocument.drawingml.chart+xml"/>
  <Override PartName="/xl/theme/themeOverride26.xml" ContentType="application/vnd.openxmlformats-officedocument.themeOverride+xml"/>
  <Override PartName="/xl/charts/chart30.xml" ContentType="application/vnd.openxmlformats-officedocument.drawingml.chart+xml"/>
  <Override PartName="/xl/theme/themeOverride27.xml" ContentType="application/vnd.openxmlformats-officedocument.themeOverride+xml"/>
  <Override PartName="/xl/charts/chart31.xml" ContentType="application/vnd.openxmlformats-officedocument.drawingml.chart+xml"/>
  <Override PartName="/xl/theme/themeOverride28.xml" ContentType="application/vnd.openxmlformats-officedocument.themeOverride+xml"/>
  <Override PartName="/xl/charts/chart32.xml" ContentType="application/vnd.openxmlformats-officedocument.drawingml.chart+xml"/>
  <Override PartName="/xl/theme/themeOverride29.xml" ContentType="application/vnd.openxmlformats-officedocument.themeOverride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theme/themeOverride30.xml" ContentType="application/vnd.openxmlformats-officedocument.themeOverride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theme/themeOverride31.xml" ContentType="application/vnd.openxmlformats-officedocument.themeOverride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theme/themeOverride35.xml" ContentType="application/vnd.openxmlformats-officedocument.themeOverride+xml"/>
  <Override PartName="/xl/charts/chart42.xml" ContentType="application/vnd.openxmlformats-officedocument.drawingml.chart+xml"/>
  <Override PartName="/xl/theme/themeOverride36.xml" ContentType="application/vnd.openxmlformats-officedocument.themeOverride+xml"/>
  <Override PartName="/xl/charts/chart43.xml" ContentType="application/vnd.openxmlformats-officedocument.drawingml.chart+xml"/>
  <Override PartName="/xl/theme/themeOverride37.xml" ContentType="application/vnd.openxmlformats-officedocument.themeOverride+xml"/>
  <Override PartName="/xl/charts/chart44.xml" ContentType="application/vnd.openxmlformats-officedocument.drawingml.chart+xml"/>
  <Override PartName="/xl/theme/themeOverride38.xml" ContentType="application/vnd.openxmlformats-officedocument.themeOverride+xml"/>
  <Override PartName="/xl/charts/chart45.xml" ContentType="application/vnd.openxmlformats-officedocument.drawingml.chart+xml"/>
  <Override PartName="/xl/theme/themeOverride39.xml" ContentType="application/vnd.openxmlformats-officedocument.themeOverride+xml"/>
  <Override PartName="/xl/charts/chart46.xml" ContentType="application/vnd.openxmlformats-officedocument.drawingml.chart+xml"/>
  <Override PartName="/xl/theme/themeOverride40.xml" ContentType="application/vnd.openxmlformats-officedocument.themeOverride+xml"/>
  <Override PartName="/xl/charts/chart47.xml" ContentType="application/vnd.openxmlformats-officedocument.drawingml.chart+xml"/>
  <Override PartName="/xl/theme/themeOverride41.xml" ContentType="application/vnd.openxmlformats-officedocument.themeOverride+xml"/>
  <Override PartName="/xl/charts/chart48.xml" ContentType="application/vnd.openxmlformats-officedocument.drawingml.chart+xml"/>
  <Override PartName="/xl/theme/themeOverride42.xml" ContentType="application/vnd.openxmlformats-officedocument.themeOverride+xml"/>
  <Override PartName="/xl/charts/chart49.xml" ContentType="application/vnd.openxmlformats-officedocument.drawingml.chart+xml"/>
  <Override PartName="/xl/theme/themeOverride43.xml" ContentType="application/vnd.openxmlformats-officedocument.themeOverride+xml"/>
  <Override PartName="/xl/charts/chart50.xml" ContentType="application/vnd.openxmlformats-officedocument.drawingml.chart+xml"/>
  <Override PartName="/xl/theme/themeOverride44.xml" ContentType="application/vnd.openxmlformats-officedocument.themeOverride+xml"/>
  <Override PartName="/xl/charts/chart51.xml" ContentType="application/vnd.openxmlformats-officedocument.drawingml.chart+xml"/>
  <Override PartName="/xl/theme/themeOverride45.xml" ContentType="application/vnd.openxmlformats-officedocument.themeOverride+xml"/>
  <Override PartName="/xl/charts/chart52.xml" ContentType="application/vnd.openxmlformats-officedocument.drawingml.chart+xml"/>
  <Override PartName="/xl/theme/themeOverride46.xml" ContentType="application/vnd.openxmlformats-officedocument.themeOverride+xml"/>
  <Override PartName="/xl/charts/chart53.xml" ContentType="application/vnd.openxmlformats-officedocument.drawingml.chart+xml"/>
  <Override PartName="/xl/theme/themeOverride47.xml" ContentType="application/vnd.openxmlformats-officedocument.themeOverride+xml"/>
  <Override PartName="/xl/charts/chart54.xml" ContentType="application/vnd.openxmlformats-officedocument.drawingml.chart+xml"/>
  <Override PartName="/xl/theme/themeOverride48.xml" ContentType="application/vnd.openxmlformats-officedocument.themeOverride+xml"/>
  <Override PartName="/xl/charts/chart55.xml" ContentType="application/vnd.openxmlformats-officedocument.drawingml.chart+xml"/>
  <Override PartName="/xl/theme/themeOverride49.xml" ContentType="application/vnd.openxmlformats-officedocument.themeOverride+xml"/>
  <Override PartName="/xl/charts/chart56.xml" ContentType="application/vnd.openxmlformats-officedocument.drawingml.chart+xml"/>
  <Override PartName="/xl/theme/themeOverride50.xml" ContentType="application/vnd.openxmlformats-officedocument.themeOverride+xml"/>
  <Override PartName="/xl/charts/chart57.xml" ContentType="application/vnd.openxmlformats-officedocument.drawingml.chart+xml"/>
  <Override PartName="/xl/theme/themeOverride51.xml" ContentType="application/vnd.openxmlformats-officedocument.themeOverride+xml"/>
  <Override PartName="/xl/charts/chart58.xml" ContentType="application/vnd.openxmlformats-officedocument.drawingml.chart+xml"/>
  <Override PartName="/xl/theme/themeOverride52.xml" ContentType="application/vnd.openxmlformats-officedocument.themeOverride+xml"/>
  <Override PartName="/xl/charts/chart59.xml" ContentType="application/vnd.openxmlformats-officedocument.drawingml.chart+xml"/>
  <Override PartName="/xl/theme/themeOverride53.xml" ContentType="application/vnd.openxmlformats-officedocument.themeOverride+xml"/>
  <Override PartName="/xl/charts/chart60.xml" ContentType="application/vnd.openxmlformats-officedocument.drawingml.chart+xml"/>
  <Override PartName="/xl/theme/themeOverride54.xml" ContentType="application/vnd.openxmlformats-officedocument.themeOverride+xml"/>
  <Override PartName="/xl/charts/chart61.xml" ContentType="application/vnd.openxmlformats-officedocument.drawingml.chart+xml"/>
  <Override PartName="/xl/theme/themeOverride55.xml" ContentType="application/vnd.openxmlformats-officedocument.themeOverride+xml"/>
  <Override PartName="/xl/charts/chart62.xml" ContentType="application/vnd.openxmlformats-officedocument.drawingml.chart+xml"/>
  <Override PartName="/xl/theme/themeOverride56.xml" ContentType="application/vnd.openxmlformats-officedocument.themeOverride+xml"/>
  <Override PartName="/xl/charts/chart63.xml" ContentType="application/vnd.openxmlformats-officedocument.drawingml.chart+xml"/>
  <Override PartName="/xl/theme/themeOverride57.xml" ContentType="application/vnd.openxmlformats-officedocument.themeOverride+xml"/>
  <Override PartName="/xl/charts/chart64.xml" ContentType="application/vnd.openxmlformats-officedocument.drawingml.chart+xml"/>
  <Override PartName="/xl/theme/themeOverride5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15330" windowHeight="7065" tabRatio="896" firstSheet="1" activeTab="2"/>
  </bookViews>
  <sheets>
    <sheet name="Elevdata" sheetId="54" state="hidden" r:id="rId1"/>
    <sheet name="Provsammanställning" sheetId="20" r:id="rId2"/>
    <sheet name="Fy1 mål alla nivåer" sheetId="8" r:id="rId3"/>
    <sheet name="Redigering" sheetId="22" state="hidden" r:id="rId4"/>
    <sheet name="Fy kat" sheetId="15" state="hidden" r:id="rId5"/>
    <sheet name="Elevresultat 1-16" sheetId="33" r:id="rId6"/>
    <sheet name="17-32" sheetId="37" r:id="rId7"/>
    <sheet name="Profil och Betygsgränser" sheetId="17" state="hidden" r:id="rId8"/>
  </sheets>
  <externalReferences>
    <externalReference r:id="rId9"/>
  </externalReferences>
  <definedNames>
    <definedName name="kravg_a" localSheetId="0">'[1]Profil och Betygsgränser'!$F$16</definedName>
    <definedName name="kravg_a">'Profil och Betygsgränser'!$F$15</definedName>
    <definedName name="kravg_a_A" localSheetId="0">'[1]Profil och Betygsgränser'!$D$23</definedName>
    <definedName name="kravg_a_A">'Profil och Betygsgränser'!$D$22</definedName>
    <definedName name="kravg_a_ac" localSheetId="0">'[1]Profil och Betygsgränser'!$C$23</definedName>
    <definedName name="kravg_a_ac">'Profil och Betygsgränser'!$C$22</definedName>
    <definedName name="kravg_b" localSheetId="0">'[1]Profil och Betygsgränser'!$E$16</definedName>
    <definedName name="kravg_b">'Profil och Betygsgränser'!$E$15</definedName>
    <definedName name="kravg_b_A" localSheetId="0">'[1]Profil och Betygsgränser'!$D$22</definedName>
    <definedName name="kravg_b_A">'Profil och Betygsgränser'!$D$21</definedName>
    <definedName name="kravg_b_ac" localSheetId="0">'[1]Profil och Betygsgränser'!$C$22</definedName>
    <definedName name="kravg_b_ac">'Profil och Betygsgränser'!$C$21</definedName>
    <definedName name="kravg_c" localSheetId="0">'[1]Profil och Betygsgränser'!$D$16</definedName>
    <definedName name="kravg_c">'Profil och Betygsgränser'!$D$15</definedName>
    <definedName name="kravg_c_ac" localSheetId="0">'[1]Profil och Betygsgränser'!$C$21</definedName>
    <definedName name="kravg_c_ac">'Profil och Betygsgränser'!$C$20</definedName>
    <definedName name="kravg_d" localSheetId="0">'[1]Profil och Betygsgränser'!$C$16</definedName>
    <definedName name="kravg_d">'Profil och Betygsgränser'!$C$15</definedName>
    <definedName name="kravg_d_ac" localSheetId="0">'[1]Profil och Betygsgränser'!$C$20</definedName>
    <definedName name="kravg_d_ac">'Profil och Betygsgränser'!$C$19</definedName>
    <definedName name="KRAVG_d_C" localSheetId="0">'[1]Profil och Betygsgränser'!#REF!</definedName>
    <definedName name="KRAVG_d_C">'Profil och Betygsgränser'!#REF!</definedName>
    <definedName name="kravg_e" localSheetId="0">'[1]Profil och Betygsgränser'!$B$16</definedName>
    <definedName name="kravg_e">'Profil och Betygsgränser'!$B$15</definedName>
    <definedName name="kravg_e_ac" localSheetId="0">'[1]Profil och Betygsgränser'!#REF!</definedName>
    <definedName name="kravg_e_ac">'Profil och Betygsgränser'!$C$18</definedName>
    <definedName name="kravg_exp_a">#REF!</definedName>
    <definedName name="kravg_exp_b">#REF!</definedName>
    <definedName name="kravg_exp_c">#REF!</definedName>
    <definedName name="kravg_exp_d">#REF!</definedName>
    <definedName name="kravg_exp_e" localSheetId="0">'[1]Profil och Betygsgränser'!$E$19</definedName>
    <definedName name="kravg_exp_e">'Profil och Betygsgränser'!$E$18</definedName>
    <definedName name="max">#REF!</definedName>
    <definedName name="sum_a" localSheetId="0">'[1]Fy2 förmågor alla nivåer'!$CT$3</definedName>
    <definedName name="sum_a">'Fy1 mål alla nivåer'!$CR$3</definedName>
    <definedName name="sum_ac">'Profil och Betygsgränser'!#REF!</definedName>
    <definedName name="sum_c" localSheetId="0">'[1]Fy2 förmågor alla nivåer'!$CS$3</definedName>
    <definedName name="sum_c">'Fy1 mål alla nivåer'!$CQ$3</definedName>
    <definedName name="sum_e">'Profil och Betygsgränser'!#REF!</definedName>
    <definedName name="_xlnm.Print_Titles" localSheetId="1">Provsammanställning!$2:$11</definedName>
    <definedName name="_xlnm.Print_Titles" localSheetId="3">Redigering!$1:$1</definedName>
    <definedName name="Z_722E5DE9_4CBF_4938_8236_90C8B78E331F_.wvu.Cols" localSheetId="2" hidden="1">'Fy1 mål alla nivåer'!$BO:$CM,'Fy1 mål alla nivåer'!$FJ:$GJ</definedName>
    <definedName name="Z_722E5DE9_4CBF_4938_8236_90C8B78E331F_.wvu.PrintTitles" localSheetId="1" hidden="1">Provsammanställning!$2:$11</definedName>
    <definedName name="Z_722E5DE9_4CBF_4938_8236_90C8B78E331F_.wvu.PrintTitles" localSheetId="3" hidden="1">Redigering!$1:$1</definedName>
    <definedName name="Z_722E5DE9_4CBF_4938_8236_90C8B78E331F_.wvu.Rows" localSheetId="2" hidden="1">'Fy1 mål alla nivåer'!$6:$8,'Fy1 mål alla nivåer'!$10:$10</definedName>
  </definedNames>
  <calcPr calcId="145621"/>
  <customWorkbookViews>
    <customWorkbookView name="Fy1" guid="{722E5DE9-4CBF-4938-8236-90C8B78E331F}" maximized="1" windowWidth="1676" windowHeight="799" tabRatio="920" activeSheetId="8"/>
  </customWorkbookViews>
</workbook>
</file>

<file path=xl/calcChain.xml><?xml version="1.0" encoding="utf-8"?>
<calcChain xmlns="http://schemas.openxmlformats.org/spreadsheetml/2006/main">
  <c r="A14" i="54" l="1"/>
  <c r="B14" i="54"/>
  <c r="C14" i="54"/>
  <c r="D14" i="54"/>
  <c r="E14" i="54"/>
  <c r="A15" i="54"/>
  <c r="B15" i="54"/>
  <c r="C15" i="54"/>
  <c r="D15" i="54"/>
  <c r="E15" i="54"/>
  <c r="A16" i="54"/>
  <c r="B16" i="54"/>
  <c r="C16" i="54"/>
  <c r="D16" i="54"/>
  <c r="E16" i="54"/>
  <c r="A17" i="54"/>
  <c r="B17" i="54"/>
  <c r="C17" i="54"/>
  <c r="D17" i="54"/>
  <c r="E17" i="54"/>
  <c r="A18" i="54"/>
  <c r="B18" i="54"/>
  <c r="C18" i="54"/>
  <c r="D18" i="54"/>
  <c r="E18" i="54"/>
  <c r="A19" i="54"/>
  <c r="B19" i="54"/>
  <c r="C19" i="54"/>
  <c r="D19" i="54"/>
  <c r="E19" i="54"/>
  <c r="A20" i="54"/>
  <c r="B20" i="54"/>
  <c r="C20" i="54"/>
  <c r="D20" i="54"/>
  <c r="E20" i="54"/>
  <c r="A21" i="54"/>
  <c r="B21" i="54"/>
  <c r="C21" i="54"/>
  <c r="D21" i="54"/>
  <c r="E21" i="54"/>
  <c r="A22" i="54"/>
  <c r="B22" i="54"/>
  <c r="C22" i="54"/>
  <c r="D22" i="54"/>
  <c r="E22" i="54"/>
  <c r="A23" i="54"/>
  <c r="B23" i="54"/>
  <c r="C23" i="54"/>
  <c r="D23" i="54"/>
  <c r="E23" i="54"/>
  <c r="A24" i="54"/>
  <c r="B24" i="54"/>
  <c r="C24" i="54"/>
  <c r="D24" i="54"/>
  <c r="E24" i="54"/>
  <c r="A25" i="54"/>
  <c r="B25" i="54"/>
  <c r="C25" i="54"/>
  <c r="D25" i="54"/>
  <c r="E25" i="54"/>
  <c r="A26" i="54"/>
  <c r="B26" i="54"/>
  <c r="C26" i="54"/>
  <c r="D26" i="54"/>
  <c r="E26" i="54"/>
  <c r="A27" i="54"/>
  <c r="B27" i="54"/>
  <c r="C27" i="54"/>
  <c r="D27" i="54"/>
  <c r="E27" i="54"/>
  <c r="A28" i="54"/>
  <c r="B28" i="54"/>
  <c r="C28" i="54"/>
  <c r="D28" i="54"/>
  <c r="E28" i="54"/>
  <c r="A29" i="54"/>
  <c r="B29" i="54"/>
  <c r="C29" i="54"/>
  <c r="D29" i="54"/>
  <c r="E29" i="54"/>
  <c r="A30" i="54"/>
  <c r="B30" i="54"/>
  <c r="C30" i="54"/>
  <c r="D30" i="54"/>
  <c r="E30" i="54"/>
  <c r="A31" i="54"/>
  <c r="B31" i="54"/>
  <c r="C31" i="54"/>
  <c r="D31" i="54"/>
  <c r="E31" i="54"/>
  <c r="A32" i="54"/>
  <c r="B32" i="54"/>
  <c r="C32" i="54"/>
  <c r="D32" i="54"/>
  <c r="E32" i="54"/>
  <c r="A33" i="54"/>
  <c r="B33" i="54"/>
  <c r="C33" i="54"/>
  <c r="D33" i="54"/>
  <c r="E33" i="54"/>
  <c r="A34" i="54"/>
  <c r="B34" i="54"/>
  <c r="C34" i="54"/>
  <c r="D34" i="54"/>
  <c r="E34" i="54"/>
  <c r="A35" i="54"/>
  <c r="B35" i="54"/>
  <c r="C35" i="54"/>
  <c r="D35" i="54"/>
  <c r="E35" i="54"/>
  <c r="A36" i="54"/>
  <c r="B36" i="54"/>
  <c r="C36" i="54"/>
  <c r="D36" i="54"/>
  <c r="E36" i="54"/>
  <c r="A37" i="54"/>
  <c r="B37" i="54"/>
  <c r="C37" i="54"/>
  <c r="D37" i="54"/>
  <c r="E37" i="54"/>
  <c r="A38" i="54"/>
  <c r="B38" i="54"/>
  <c r="C38" i="54"/>
  <c r="D38" i="54"/>
  <c r="E38" i="54"/>
  <c r="A39" i="54"/>
  <c r="B39" i="54"/>
  <c r="C39" i="54"/>
  <c r="D39" i="54"/>
  <c r="E39" i="54"/>
  <c r="A40" i="54"/>
  <c r="B40" i="54"/>
  <c r="C40" i="54"/>
  <c r="D40" i="54"/>
  <c r="E40" i="54"/>
  <c r="A41" i="54"/>
  <c r="B41" i="54"/>
  <c r="C41" i="54"/>
  <c r="D41" i="54"/>
  <c r="E41" i="54"/>
  <c r="A42" i="54"/>
  <c r="B42" i="54"/>
  <c r="C42" i="54"/>
  <c r="D42" i="54"/>
  <c r="E42" i="54"/>
  <c r="A43" i="54"/>
  <c r="B43" i="54"/>
  <c r="C43" i="54"/>
  <c r="D43" i="54"/>
  <c r="E43" i="54"/>
  <c r="A44" i="54"/>
  <c r="B44" i="54"/>
  <c r="C44" i="54"/>
  <c r="D44" i="54"/>
  <c r="E44" i="54"/>
  <c r="A45" i="54"/>
  <c r="B45" i="54"/>
  <c r="C45" i="54"/>
  <c r="D45" i="54"/>
  <c r="E45" i="54"/>
  <c r="A46" i="54"/>
  <c r="B46" i="54"/>
  <c r="C46" i="54"/>
  <c r="D46" i="54"/>
  <c r="E46" i="54"/>
  <c r="A47" i="54"/>
  <c r="B47" i="54"/>
  <c r="C47" i="54"/>
  <c r="D47" i="54"/>
  <c r="E47" i="54"/>
  <c r="A48" i="54"/>
  <c r="B48" i="54"/>
  <c r="C48" i="54"/>
  <c r="D48" i="54"/>
  <c r="E48" i="54"/>
  <c r="A49" i="54"/>
  <c r="B49" i="54"/>
  <c r="C49" i="54"/>
  <c r="D49" i="54"/>
  <c r="E49" i="54"/>
  <c r="A50" i="54"/>
  <c r="B50" i="54"/>
  <c r="C50" i="54"/>
  <c r="D50" i="54"/>
  <c r="E50" i="54"/>
  <c r="A51" i="54"/>
  <c r="B51" i="54"/>
  <c r="C51" i="54"/>
  <c r="D51" i="54"/>
  <c r="E51" i="54"/>
  <c r="A52" i="54"/>
  <c r="B52" i="54"/>
  <c r="C52" i="54"/>
  <c r="D52" i="54"/>
  <c r="E52" i="54"/>
  <c r="A53" i="54"/>
  <c r="B53" i="54"/>
  <c r="C53" i="54"/>
  <c r="D53" i="54"/>
  <c r="E53" i="54"/>
  <c r="A54" i="54"/>
  <c r="B54" i="54"/>
  <c r="C54" i="54"/>
  <c r="D54" i="54"/>
  <c r="E54" i="54"/>
  <c r="A55" i="54"/>
  <c r="B55" i="54"/>
  <c r="C55" i="54"/>
  <c r="D55" i="54"/>
  <c r="E55" i="54"/>
  <c r="A56" i="54"/>
  <c r="B56" i="54"/>
  <c r="C56" i="54"/>
  <c r="D56" i="54"/>
  <c r="E56" i="54"/>
  <c r="A57" i="54"/>
  <c r="B57" i="54"/>
  <c r="C57" i="54"/>
  <c r="D57" i="54"/>
  <c r="E57" i="54"/>
  <c r="A58" i="54"/>
  <c r="B58" i="54"/>
  <c r="C58" i="54"/>
  <c r="D58" i="54"/>
  <c r="E58" i="54"/>
  <c r="A59" i="54"/>
  <c r="B59" i="54"/>
  <c r="C59" i="54"/>
  <c r="D59" i="54"/>
  <c r="E59" i="54"/>
  <c r="A60" i="54"/>
  <c r="B60" i="54"/>
  <c r="C60" i="54"/>
  <c r="D60" i="54"/>
  <c r="E60" i="54"/>
  <c r="A61" i="54"/>
  <c r="B61" i="54"/>
  <c r="C61" i="54"/>
  <c r="D61" i="54"/>
  <c r="E61" i="54"/>
  <c r="A62" i="54"/>
  <c r="B62" i="54"/>
  <c r="C62" i="54"/>
  <c r="D62" i="54"/>
  <c r="E62" i="54"/>
  <c r="A63" i="54"/>
  <c r="B63" i="54"/>
  <c r="C63" i="54"/>
  <c r="D63" i="54"/>
  <c r="E63" i="54"/>
  <c r="A64" i="54"/>
  <c r="B64" i="54"/>
  <c r="C64" i="54"/>
  <c r="D64" i="54"/>
  <c r="E64" i="54"/>
  <c r="A65" i="54"/>
  <c r="B65" i="54"/>
  <c r="C65" i="54"/>
  <c r="D65" i="54"/>
  <c r="E65" i="54"/>
  <c r="A66" i="54"/>
  <c r="B66" i="54"/>
  <c r="C66" i="54"/>
  <c r="D66" i="54"/>
  <c r="E66" i="54"/>
  <c r="A67" i="54"/>
  <c r="B67" i="54"/>
  <c r="C67" i="54"/>
  <c r="D67" i="54"/>
  <c r="E67" i="54"/>
  <c r="A68" i="54"/>
  <c r="B68" i="54"/>
  <c r="C68" i="54"/>
  <c r="D68" i="54"/>
  <c r="E68" i="54"/>
  <c r="A69" i="54"/>
  <c r="B69" i="54"/>
  <c r="C69" i="54"/>
  <c r="D69" i="54"/>
  <c r="E69" i="54"/>
  <c r="A70" i="54"/>
  <c r="B70" i="54"/>
  <c r="C70" i="54"/>
  <c r="D70" i="54"/>
  <c r="E70" i="54"/>
  <c r="A71" i="54"/>
  <c r="B71" i="54"/>
  <c r="C71" i="54"/>
  <c r="D71" i="54"/>
  <c r="E71" i="54"/>
  <c r="A72" i="54"/>
  <c r="B72" i="54"/>
  <c r="C72" i="54"/>
  <c r="D72" i="54"/>
  <c r="E72" i="54"/>
  <c r="A73" i="54"/>
  <c r="B73" i="54"/>
  <c r="C73" i="54"/>
  <c r="D73" i="54"/>
  <c r="E73" i="54"/>
  <c r="A74" i="54"/>
  <c r="B74" i="54"/>
  <c r="C74" i="54"/>
  <c r="D74" i="54"/>
  <c r="E74" i="54"/>
  <c r="A75" i="54"/>
  <c r="B75" i="54"/>
  <c r="C75" i="54"/>
  <c r="D75" i="54"/>
  <c r="E75" i="54"/>
  <c r="A76" i="54"/>
  <c r="B76" i="54"/>
  <c r="C76" i="54"/>
  <c r="D76" i="54"/>
  <c r="E76" i="54"/>
  <c r="A77" i="54"/>
  <c r="B77" i="54"/>
  <c r="C77" i="54"/>
  <c r="D77" i="54"/>
  <c r="E77" i="54"/>
  <c r="A78" i="54"/>
  <c r="B78" i="54"/>
  <c r="C78" i="54"/>
  <c r="D78" i="54"/>
  <c r="E78" i="54"/>
  <c r="A79" i="54"/>
  <c r="B79" i="54"/>
  <c r="C79" i="54"/>
  <c r="D79" i="54"/>
  <c r="E79" i="54"/>
  <c r="A80" i="54"/>
  <c r="B80" i="54"/>
  <c r="C80" i="54"/>
  <c r="D80" i="54"/>
  <c r="E80" i="54"/>
  <c r="A81" i="54"/>
  <c r="B81" i="54"/>
  <c r="C81" i="54"/>
  <c r="D81" i="54"/>
  <c r="E81" i="54"/>
  <c r="A82" i="54"/>
  <c r="B82" i="54"/>
  <c r="C82" i="54"/>
  <c r="D82" i="54"/>
  <c r="E82" i="54"/>
  <c r="A83" i="54"/>
  <c r="B83" i="54"/>
  <c r="C83" i="54"/>
  <c r="D83" i="54"/>
  <c r="E83" i="54"/>
  <c r="A84" i="54"/>
  <c r="B84" i="54"/>
  <c r="C84" i="54"/>
  <c r="D84" i="54"/>
  <c r="E84" i="54"/>
  <c r="A85" i="54"/>
  <c r="B85" i="54"/>
  <c r="C85" i="54"/>
  <c r="D85" i="54"/>
  <c r="E85" i="54"/>
  <c r="A86" i="54"/>
  <c r="B86" i="54"/>
  <c r="C86" i="54"/>
  <c r="D86" i="54"/>
  <c r="E86" i="54"/>
  <c r="A87" i="54"/>
  <c r="B87" i="54"/>
  <c r="C87" i="54"/>
  <c r="D87" i="54"/>
  <c r="E87" i="54"/>
  <c r="A88" i="54"/>
  <c r="B88" i="54"/>
  <c r="C88" i="54"/>
  <c r="D88" i="54"/>
  <c r="E88" i="54"/>
  <c r="A89" i="54"/>
  <c r="B89" i="54"/>
  <c r="C89" i="54"/>
  <c r="D89" i="54"/>
  <c r="E89" i="54"/>
  <c r="A90" i="54"/>
  <c r="B90" i="54"/>
  <c r="C90" i="54"/>
  <c r="D90" i="54"/>
  <c r="E90" i="54"/>
  <c r="A91" i="54"/>
  <c r="B91" i="54"/>
  <c r="C91" i="54"/>
  <c r="D91" i="54"/>
  <c r="E91" i="54"/>
  <c r="A92" i="54"/>
  <c r="B92" i="54"/>
  <c r="C92" i="54"/>
  <c r="D92" i="54"/>
  <c r="E92" i="54"/>
  <c r="A93" i="54"/>
  <c r="B93" i="54"/>
  <c r="C93" i="54"/>
  <c r="D93" i="54"/>
  <c r="E93" i="54"/>
  <c r="A94" i="54"/>
  <c r="B94" i="54"/>
  <c r="C94" i="54"/>
  <c r="D94" i="54"/>
  <c r="E94" i="54"/>
  <c r="A95" i="54"/>
  <c r="B95" i="54"/>
  <c r="C95" i="54"/>
  <c r="D95" i="54"/>
  <c r="E95" i="54"/>
  <c r="A96" i="54"/>
  <c r="B96" i="54"/>
  <c r="C96" i="54"/>
  <c r="D96" i="54"/>
  <c r="E96" i="54"/>
  <c r="A97" i="54"/>
  <c r="B97" i="54"/>
  <c r="C97" i="54"/>
  <c r="D97" i="54"/>
  <c r="E97" i="54"/>
  <c r="A98" i="54"/>
  <c r="B98" i="54"/>
  <c r="C98" i="54"/>
  <c r="D98" i="54"/>
  <c r="E98" i="54"/>
  <c r="A99" i="54"/>
  <c r="B99" i="54"/>
  <c r="C99" i="54"/>
  <c r="D99" i="54"/>
  <c r="E99" i="54"/>
  <c r="A100" i="54"/>
  <c r="B100" i="54"/>
  <c r="C100" i="54"/>
  <c r="D100" i="54"/>
  <c r="E100" i="54"/>
  <c r="A101" i="54"/>
  <c r="B101" i="54"/>
  <c r="C101" i="54"/>
  <c r="D101" i="54"/>
  <c r="E101" i="54"/>
  <c r="A102" i="54"/>
  <c r="B102" i="54"/>
  <c r="C102" i="54"/>
  <c r="D102" i="54"/>
  <c r="E102" i="54"/>
  <c r="A103" i="54"/>
  <c r="B103" i="54"/>
  <c r="C103" i="54"/>
  <c r="D103" i="54"/>
  <c r="E103" i="54"/>
  <c r="A104" i="54"/>
  <c r="B104" i="54"/>
  <c r="C104" i="54"/>
  <c r="D104" i="54"/>
  <c r="E104" i="54"/>
  <c r="A105" i="54"/>
  <c r="B105" i="54"/>
  <c r="C105" i="54"/>
  <c r="D105" i="54"/>
  <c r="E105" i="54"/>
  <c r="B6" i="54"/>
  <c r="C6" i="54"/>
  <c r="D6" i="54"/>
  <c r="E6" i="54"/>
  <c r="A7" i="54"/>
  <c r="B7" i="54"/>
  <c r="C7" i="54"/>
  <c r="D7" i="54"/>
  <c r="E7" i="54"/>
  <c r="B8" i="54"/>
  <c r="C8" i="54"/>
  <c r="D8" i="54"/>
  <c r="E8" i="54"/>
  <c r="A9" i="54"/>
  <c r="B9" i="54"/>
  <c r="C9" i="54"/>
  <c r="D9" i="54"/>
  <c r="E9" i="54"/>
  <c r="B10" i="54"/>
  <c r="C10" i="54"/>
  <c r="D10" i="54"/>
  <c r="E10" i="54"/>
  <c r="B11" i="54"/>
  <c r="C11" i="54"/>
  <c r="D11" i="54"/>
  <c r="E11" i="54"/>
  <c r="B12" i="54"/>
  <c r="C12" i="54"/>
  <c r="D12" i="54"/>
  <c r="E12" i="54"/>
  <c r="B13" i="54"/>
  <c r="C13" i="54"/>
  <c r="D13" i="54"/>
  <c r="E13" i="54"/>
  <c r="A12" i="8"/>
  <c r="A6" i="54" s="1"/>
  <c r="A13" i="8"/>
  <c r="A14" i="8"/>
  <c r="A8" i="54" s="1"/>
  <c r="A15" i="8"/>
  <c r="A16" i="8"/>
  <c r="A10" i="54" s="1"/>
  <c r="A17" i="8"/>
  <c r="A11" i="54" s="1"/>
  <c r="A18" i="8"/>
  <c r="A12" i="54" s="1"/>
  <c r="A19" i="8"/>
  <c r="A13" i="54" s="1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F38" i="54" l="1"/>
  <c r="G38" i="54"/>
  <c r="H38" i="54"/>
  <c r="I38" i="54"/>
  <c r="J38" i="54"/>
  <c r="K38" i="54"/>
  <c r="L38" i="54"/>
  <c r="M38" i="54"/>
  <c r="N38" i="54"/>
  <c r="O38" i="54"/>
  <c r="P38" i="54"/>
  <c r="Q38" i="54"/>
  <c r="R38" i="54"/>
  <c r="S38" i="54"/>
  <c r="T38" i="54"/>
  <c r="U38" i="54"/>
  <c r="V38" i="54"/>
  <c r="W38" i="54"/>
  <c r="X38" i="54"/>
  <c r="Y38" i="54"/>
  <c r="Z38" i="54"/>
  <c r="AA38" i="54"/>
  <c r="AB38" i="54"/>
  <c r="AC38" i="54"/>
  <c r="AD38" i="54"/>
  <c r="AE38" i="54"/>
  <c r="AF38" i="54"/>
  <c r="AG38" i="54"/>
  <c r="AH38" i="54"/>
  <c r="AI38" i="54"/>
  <c r="AJ38" i="54"/>
  <c r="AK38" i="54"/>
  <c r="AL38" i="54"/>
  <c r="AM38" i="54"/>
  <c r="AN38" i="54"/>
  <c r="AO38" i="54"/>
  <c r="AP38" i="54"/>
  <c r="AQ38" i="54"/>
  <c r="AR38" i="54"/>
  <c r="AS38" i="54"/>
  <c r="AT38" i="54"/>
  <c r="AU38" i="54"/>
  <c r="AV38" i="54"/>
  <c r="AW38" i="54"/>
  <c r="AX38" i="54"/>
  <c r="AY38" i="54"/>
  <c r="AZ38" i="54"/>
  <c r="BA38" i="54"/>
  <c r="BB38" i="54"/>
  <c r="BC38" i="54"/>
  <c r="BD38" i="54"/>
  <c r="BE38" i="54"/>
  <c r="BF38" i="54"/>
  <c r="BG38" i="54"/>
  <c r="BH38" i="54"/>
  <c r="BI38" i="54"/>
  <c r="BJ38" i="54"/>
  <c r="BK38" i="54"/>
  <c r="BL38" i="54"/>
  <c r="BM38" i="54"/>
  <c r="BN38" i="54"/>
  <c r="F39" i="54"/>
  <c r="G39" i="54"/>
  <c r="H39" i="54"/>
  <c r="I39" i="54"/>
  <c r="J39" i="54"/>
  <c r="K39" i="54"/>
  <c r="L39" i="54"/>
  <c r="M39" i="54"/>
  <c r="N39" i="54"/>
  <c r="O39" i="54"/>
  <c r="P39" i="54"/>
  <c r="Q39" i="54"/>
  <c r="R39" i="54"/>
  <c r="S39" i="54"/>
  <c r="T39" i="54"/>
  <c r="U39" i="54"/>
  <c r="V39" i="54"/>
  <c r="W39" i="54"/>
  <c r="X39" i="54"/>
  <c r="Y39" i="54"/>
  <c r="Z39" i="54"/>
  <c r="AA39" i="54"/>
  <c r="AB39" i="54"/>
  <c r="AC39" i="54"/>
  <c r="AD39" i="54"/>
  <c r="AE39" i="54"/>
  <c r="AF39" i="54"/>
  <c r="AG39" i="54"/>
  <c r="AH39" i="54"/>
  <c r="AI39" i="54"/>
  <c r="AJ39" i="54"/>
  <c r="AK39" i="54"/>
  <c r="AL39" i="54"/>
  <c r="AM39" i="54"/>
  <c r="AN39" i="54"/>
  <c r="AO39" i="54"/>
  <c r="AP39" i="54"/>
  <c r="AQ39" i="54"/>
  <c r="AR39" i="54"/>
  <c r="AS39" i="54"/>
  <c r="AT39" i="54"/>
  <c r="AU39" i="54"/>
  <c r="AV39" i="54"/>
  <c r="AW39" i="54"/>
  <c r="AX39" i="54"/>
  <c r="AY39" i="54"/>
  <c r="AZ39" i="54"/>
  <c r="BA39" i="54"/>
  <c r="BB39" i="54"/>
  <c r="BC39" i="54"/>
  <c r="BD39" i="54"/>
  <c r="BE39" i="54"/>
  <c r="BF39" i="54"/>
  <c r="BG39" i="54"/>
  <c r="BH39" i="54"/>
  <c r="BI39" i="54"/>
  <c r="BJ39" i="54"/>
  <c r="BK39" i="54"/>
  <c r="BL39" i="54"/>
  <c r="BM39" i="54"/>
  <c r="BN39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V40" i="54"/>
  <c r="W40" i="54"/>
  <c r="X40" i="54"/>
  <c r="Y40" i="54"/>
  <c r="Z40" i="54"/>
  <c r="AA40" i="54"/>
  <c r="AB40" i="54"/>
  <c r="AC40" i="54"/>
  <c r="AD40" i="54"/>
  <c r="AE40" i="54"/>
  <c r="AF40" i="54"/>
  <c r="AG40" i="54"/>
  <c r="AH40" i="54"/>
  <c r="AI40" i="54"/>
  <c r="AJ40" i="54"/>
  <c r="AK40" i="54"/>
  <c r="AL40" i="54"/>
  <c r="AM40" i="54"/>
  <c r="AN40" i="54"/>
  <c r="AO40" i="54"/>
  <c r="AP40" i="54"/>
  <c r="AQ40" i="54"/>
  <c r="AR40" i="54"/>
  <c r="AS40" i="54"/>
  <c r="AT40" i="54"/>
  <c r="AU40" i="54"/>
  <c r="AV40" i="54"/>
  <c r="AW40" i="54"/>
  <c r="AX40" i="54"/>
  <c r="AY40" i="54"/>
  <c r="AZ40" i="54"/>
  <c r="BA40" i="54"/>
  <c r="BB40" i="54"/>
  <c r="BC40" i="54"/>
  <c r="BD40" i="54"/>
  <c r="BE40" i="54"/>
  <c r="BF40" i="54"/>
  <c r="BG40" i="54"/>
  <c r="BH40" i="54"/>
  <c r="BI40" i="54"/>
  <c r="BJ40" i="54"/>
  <c r="BK40" i="54"/>
  <c r="BL40" i="54"/>
  <c r="BM40" i="54"/>
  <c r="BN40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AD41" i="54"/>
  <c r="AE41" i="54"/>
  <c r="AF41" i="54"/>
  <c r="AG41" i="54"/>
  <c r="AH41" i="54"/>
  <c r="AI41" i="54"/>
  <c r="AJ41" i="54"/>
  <c r="AK41" i="54"/>
  <c r="AL41" i="54"/>
  <c r="AM41" i="54"/>
  <c r="AN41" i="54"/>
  <c r="AO41" i="54"/>
  <c r="AP41" i="54"/>
  <c r="AQ41" i="54"/>
  <c r="AR41" i="54"/>
  <c r="AS41" i="54"/>
  <c r="AT41" i="54"/>
  <c r="AU41" i="54"/>
  <c r="AV41" i="54"/>
  <c r="AW41" i="54"/>
  <c r="AX41" i="54"/>
  <c r="AY41" i="54"/>
  <c r="AZ41" i="54"/>
  <c r="BA41" i="54"/>
  <c r="BB41" i="54"/>
  <c r="BC41" i="54"/>
  <c r="BD41" i="54"/>
  <c r="BE41" i="54"/>
  <c r="BF41" i="54"/>
  <c r="BG41" i="54"/>
  <c r="BH41" i="54"/>
  <c r="BI41" i="54"/>
  <c r="BJ41" i="54"/>
  <c r="BK41" i="54"/>
  <c r="BL41" i="54"/>
  <c r="BM41" i="54"/>
  <c r="BN41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V42" i="54"/>
  <c r="W42" i="54"/>
  <c r="X42" i="54"/>
  <c r="Y42" i="54"/>
  <c r="Z42" i="54"/>
  <c r="AA42" i="54"/>
  <c r="AB42" i="54"/>
  <c r="AC42" i="54"/>
  <c r="AD42" i="54"/>
  <c r="AE42" i="54"/>
  <c r="AF42" i="54"/>
  <c r="AG42" i="54"/>
  <c r="AH42" i="54"/>
  <c r="AI42" i="54"/>
  <c r="AJ42" i="54"/>
  <c r="AK42" i="54"/>
  <c r="AL42" i="54"/>
  <c r="AM42" i="54"/>
  <c r="AN42" i="54"/>
  <c r="AO42" i="54"/>
  <c r="AP42" i="54"/>
  <c r="AQ42" i="54"/>
  <c r="AR42" i="54"/>
  <c r="AS42" i="54"/>
  <c r="AT42" i="54"/>
  <c r="AU42" i="54"/>
  <c r="AV42" i="54"/>
  <c r="AW42" i="54"/>
  <c r="AX42" i="54"/>
  <c r="AY42" i="54"/>
  <c r="AZ42" i="54"/>
  <c r="BA42" i="54"/>
  <c r="BB42" i="54"/>
  <c r="BC42" i="54"/>
  <c r="BD42" i="54"/>
  <c r="BE42" i="54"/>
  <c r="BF42" i="54"/>
  <c r="BG42" i="54"/>
  <c r="BH42" i="54"/>
  <c r="BI42" i="54"/>
  <c r="BJ42" i="54"/>
  <c r="BK42" i="54"/>
  <c r="BL42" i="54"/>
  <c r="BM42" i="54"/>
  <c r="BN42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V43" i="54"/>
  <c r="W43" i="54"/>
  <c r="X43" i="54"/>
  <c r="Y43" i="54"/>
  <c r="Z43" i="54"/>
  <c r="AA43" i="54"/>
  <c r="AB43" i="54"/>
  <c r="AC43" i="54"/>
  <c r="AD43" i="54"/>
  <c r="AE43" i="54"/>
  <c r="AF43" i="54"/>
  <c r="AG43" i="54"/>
  <c r="AH43" i="54"/>
  <c r="AI43" i="54"/>
  <c r="AJ43" i="54"/>
  <c r="AK43" i="54"/>
  <c r="AL43" i="54"/>
  <c r="AM43" i="54"/>
  <c r="AN43" i="54"/>
  <c r="AO43" i="54"/>
  <c r="AP43" i="54"/>
  <c r="AQ43" i="54"/>
  <c r="AR43" i="54"/>
  <c r="AS43" i="54"/>
  <c r="AT43" i="54"/>
  <c r="AU43" i="54"/>
  <c r="AV43" i="54"/>
  <c r="AW43" i="54"/>
  <c r="AX43" i="54"/>
  <c r="AY43" i="54"/>
  <c r="AZ43" i="54"/>
  <c r="BA43" i="54"/>
  <c r="BB43" i="54"/>
  <c r="BC43" i="54"/>
  <c r="BD43" i="54"/>
  <c r="BE43" i="54"/>
  <c r="BF43" i="54"/>
  <c r="BG43" i="54"/>
  <c r="BH43" i="54"/>
  <c r="BI43" i="54"/>
  <c r="BJ43" i="54"/>
  <c r="BK43" i="54"/>
  <c r="BL43" i="54"/>
  <c r="BM43" i="54"/>
  <c r="BN43" i="54"/>
  <c r="F44" i="54"/>
  <c r="G44" i="54"/>
  <c r="H44" i="54"/>
  <c r="I44" i="54"/>
  <c r="J44" i="54"/>
  <c r="K44" i="54"/>
  <c r="L44" i="54"/>
  <c r="M44" i="54"/>
  <c r="N44" i="54"/>
  <c r="O44" i="54"/>
  <c r="P44" i="54"/>
  <c r="Q44" i="54"/>
  <c r="R44" i="54"/>
  <c r="S44" i="54"/>
  <c r="T44" i="54"/>
  <c r="U44" i="54"/>
  <c r="V44" i="54"/>
  <c r="W44" i="54"/>
  <c r="X44" i="54"/>
  <c r="Y44" i="54"/>
  <c r="Z44" i="54"/>
  <c r="AA44" i="54"/>
  <c r="AB44" i="54"/>
  <c r="AC44" i="54"/>
  <c r="AD44" i="54"/>
  <c r="AE44" i="54"/>
  <c r="AF44" i="54"/>
  <c r="AG44" i="54"/>
  <c r="AH44" i="54"/>
  <c r="AI44" i="54"/>
  <c r="AJ44" i="54"/>
  <c r="AK44" i="54"/>
  <c r="AL44" i="54"/>
  <c r="AM44" i="54"/>
  <c r="AN44" i="54"/>
  <c r="AO44" i="54"/>
  <c r="AP44" i="54"/>
  <c r="AQ44" i="54"/>
  <c r="AR44" i="54"/>
  <c r="AS44" i="54"/>
  <c r="AT44" i="54"/>
  <c r="AU44" i="54"/>
  <c r="AV44" i="54"/>
  <c r="AW44" i="54"/>
  <c r="AX44" i="54"/>
  <c r="AY44" i="54"/>
  <c r="AZ44" i="54"/>
  <c r="BA44" i="54"/>
  <c r="BB44" i="54"/>
  <c r="BC44" i="54"/>
  <c r="BD44" i="54"/>
  <c r="BE44" i="54"/>
  <c r="BF44" i="54"/>
  <c r="BG44" i="54"/>
  <c r="BH44" i="54"/>
  <c r="BI44" i="54"/>
  <c r="BJ44" i="54"/>
  <c r="BK44" i="54"/>
  <c r="BL44" i="54"/>
  <c r="BM44" i="54"/>
  <c r="BN44" i="54"/>
  <c r="F45" i="54"/>
  <c r="G45" i="54"/>
  <c r="H45" i="54"/>
  <c r="I45" i="54"/>
  <c r="J45" i="54"/>
  <c r="K45" i="54"/>
  <c r="L45" i="54"/>
  <c r="M45" i="54"/>
  <c r="N45" i="54"/>
  <c r="O45" i="54"/>
  <c r="P45" i="54"/>
  <c r="Q45" i="54"/>
  <c r="R45" i="54"/>
  <c r="S45" i="54"/>
  <c r="T45" i="54"/>
  <c r="U45" i="54"/>
  <c r="V45" i="54"/>
  <c r="W45" i="54"/>
  <c r="X45" i="54"/>
  <c r="Y45" i="54"/>
  <c r="Z45" i="54"/>
  <c r="AA45" i="54"/>
  <c r="AB45" i="54"/>
  <c r="AC45" i="54"/>
  <c r="AD45" i="54"/>
  <c r="AE45" i="54"/>
  <c r="AF45" i="54"/>
  <c r="AG45" i="54"/>
  <c r="AH45" i="54"/>
  <c r="AI45" i="54"/>
  <c r="AJ45" i="54"/>
  <c r="AK45" i="54"/>
  <c r="AL45" i="54"/>
  <c r="AM45" i="54"/>
  <c r="AN45" i="54"/>
  <c r="AO45" i="54"/>
  <c r="AP45" i="54"/>
  <c r="AQ45" i="54"/>
  <c r="AR45" i="54"/>
  <c r="AS45" i="54"/>
  <c r="AT45" i="54"/>
  <c r="AU45" i="54"/>
  <c r="AV45" i="54"/>
  <c r="AW45" i="54"/>
  <c r="AX45" i="54"/>
  <c r="AY45" i="54"/>
  <c r="AZ45" i="54"/>
  <c r="BA45" i="54"/>
  <c r="BB45" i="54"/>
  <c r="BC45" i="54"/>
  <c r="BD45" i="54"/>
  <c r="BE45" i="54"/>
  <c r="BF45" i="54"/>
  <c r="BG45" i="54"/>
  <c r="BH45" i="54"/>
  <c r="BI45" i="54"/>
  <c r="BJ45" i="54"/>
  <c r="BK45" i="54"/>
  <c r="BL45" i="54"/>
  <c r="BM45" i="54"/>
  <c r="BN45" i="54"/>
  <c r="F46" i="54"/>
  <c r="G46" i="54"/>
  <c r="H46" i="54"/>
  <c r="I46" i="54"/>
  <c r="J46" i="54"/>
  <c r="K46" i="54"/>
  <c r="L46" i="54"/>
  <c r="M46" i="54"/>
  <c r="N46" i="54"/>
  <c r="O46" i="54"/>
  <c r="P46" i="54"/>
  <c r="Q46" i="54"/>
  <c r="R46" i="54"/>
  <c r="S46" i="54"/>
  <c r="T46" i="54"/>
  <c r="U46" i="54"/>
  <c r="V46" i="54"/>
  <c r="W46" i="54"/>
  <c r="X46" i="54"/>
  <c r="Y46" i="54"/>
  <c r="Z46" i="54"/>
  <c r="AA46" i="54"/>
  <c r="AB46" i="54"/>
  <c r="AC46" i="54"/>
  <c r="AD46" i="54"/>
  <c r="AE46" i="54"/>
  <c r="AF46" i="54"/>
  <c r="AG46" i="54"/>
  <c r="AH46" i="54"/>
  <c r="AI46" i="54"/>
  <c r="AJ46" i="54"/>
  <c r="AK46" i="54"/>
  <c r="AL46" i="54"/>
  <c r="AM46" i="54"/>
  <c r="AN46" i="54"/>
  <c r="AO46" i="54"/>
  <c r="AP46" i="54"/>
  <c r="AQ46" i="54"/>
  <c r="AR46" i="54"/>
  <c r="AS46" i="54"/>
  <c r="AT46" i="54"/>
  <c r="AU46" i="54"/>
  <c r="AV46" i="54"/>
  <c r="AW46" i="54"/>
  <c r="AX46" i="54"/>
  <c r="AY46" i="54"/>
  <c r="AZ46" i="54"/>
  <c r="BA46" i="54"/>
  <c r="BB46" i="54"/>
  <c r="BC46" i="54"/>
  <c r="BD46" i="54"/>
  <c r="BE46" i="54"/>
  <c r="BF46" i="54"/>
  <c r="BG46" i="54"/>
  <c r="BH46" i="54"/>
  <c r="BI46" i="54"/>
  <c r="BJ46" i="54"/>
  <c r="BK46" i="54"/>
  <c r="BL46" i="54"/>
  <c r="BM46" i="54"/>
  <c r="BN46" i="54"/>
  <c r="F47" i="54"/>
  <c r="G47" i="54"/>
  <c r="H47" i="54"/>
  <c r="I47" i="54"/>
  <c r="J47" i="54"/>
  <c r="K47" i="54"/>
  <c r="L47" i="54"/>
  <c r="M47" i="54"/>
  <c r="N47" i="54"/>
  <c r="O47" i="54"/>
  <c r="P47" i="54"/>
  <c r="Q47" i="54"/>
  <c r="R47" i="54"/>
  <c r="S47" i="54"/>
  <c r="T47" i="54"/>
  <c r="U47" i="54"/>
  <c r="V47" i="54"/>
  <c r="W47" i="54"/>
  <c r="X47" i="54"/>
  <c r="Y47" i="54"/>
  <c r="Z47" i="54"/>
  <c r="AA47" i="54"/>
  <c r="AB47" i="54"/>
  <c r="AC47" i="54"/>
  <c r="AD47" i="54"/>
  <c r="AE47" i="54"/>
  <c r="AF47" i="54"/>
  <c r="AG47" i="54"/>
  <c r="AH47" i="54"/>
  <c r="AI47" i="54"/>
  <c r="AJ47" i="54"/>
  <c r="AK47" i="54"/>
  <c r="AL47" i="54"/>
  <c r="AM47" i="54"/>
  <c r="AN47" i="54"/>
  <c r="AO47" i="54"/>
  <c r="AP47" i="54"/>
  <c r="AQ47" i="54"/>
  <c r="AR47" i="54"/>
  <c r="AS47" i="54"/>
  <c r="AT47" i="54"/>
  <c r="AU47" i="54"/>
  <c r="AV47" i="54"/>
  <c r="AW47" i="54"/>
  <c r="AX47" i="54"/>
  <c r="AY47" i="54"/>
  <c r="AZ47" i="54"/>
  <c r="BA47" i="54"/>
  <c r="BB47" i="54"/>
  <c r="BC47" i="54"/>
  <c r="BD47" i="54"/>
  <c r="BE47" i="54"/>
  <c r="BF47" i="54"/>
  <c r="BG47" i="54"/>
  <c r="BH47" i="54"/>
  <c r="BI47" i="54"/>
  <c r="BJ47" i="54"/>
  <c r="BK47" i="54"/>
  <c r="BL47" i="54"/>
  <c r="BM47" i="54"/>
  <c r="BN47" i="54"/>
  <c r="F48" i="54"/>
  <c r="G48" i="54"/>
  <c r="H48" i="54"/>
  <c r="I48" i="54"/>
  <c r="J48" i="54"/>
  <c r="K48" i="54"/>
  <c r="L48" i="54"/>
  <c r="M48" i="54"/>
  <c r="N48" i="54"/>
  <c r="O48" i="54"/>
  <c r="P48" i="54"/>
  <c r="Q48" i="54"/>
  <c r="R48" i="54"/>
  <c r="S48" i="54"/>
  <c r="T48" i="54"/>
  <c r="U48" i="54"/>
  <c r="V48" i="54"/>
  <c r="W48" i="54"/>
  <c r="X48" i="54"/>
  <c r="Y48" i="54"/>
  <c r="Z48" i="54"/>
  <c r="AA48" i="54"/>
  <c r="AB48" i="54"/>
  <c r="AC48" i="54"/>
  <c r="AD48" i="54"/>
  <c r="AE48" i="54"/>
  <c r="AF48" i="54"/>
  <c r="AG48" i="54"/>
  <c r="AH48" i="54"/>
  <c r="AI48" i="54"/>
  <c r="AJ48" i="54"/>
  <c r="AK48" i="54"/>
  <c r="AL48" i="54"/>
  <c r="AM48" i="54"/>
  <c r="AN48" i="54"/>
  <c r="AO48" i="54"/>
  <c r="AP48" i="54"/>
  <c r="AQ48" i="54"/>
  <c r="AR48" i="54"/>
  <c r="AS48" i="54"/>
  <c r="AT48" i="54"/>
  <c r="AU48" i="54"/>
  <c r="AV48" i="54"/>
  <c r="AW48" i="54"/>
  <c r="AX48" i="54"/>
  <c r="AY48" i="54"/>
  <c r="AZ48" i="54"/>
  <c r="BA48" i="54"/>
  <c r="BB48" i="54"/>
  <c r="BC48" i="54"/>
  <c r="BD48" i="54"/>
  <c r="BE48" i="54"/>
  <c r="BF48" i="54"/>
  <c r="BG48" i="54"/>
  <c r="BH48" i="54"/>
  <c r="BI48" i="54"/>
  <c r="BJ48" i="54"/>
  <c r="BK48" i="54"/>
  <c r="BL48" i="54"/>
  <c r="BM48" i="54"/>
  <c r="BN48" i="54"/>
  <c r="F49" i="54"/>
  <c r="G49" i="54"/>
  <c r="H49" i="54"/>
  <c r="I49" i="54"/>
  <c r="J49" i="54"/>
  <c r="K49" i="54"/>
  <c r="L49" i="54"/>
  <c r="M49" i="54"/>
  <c r="N49" i="54"/>
  <c r="O49" i="54"/>
  <c r="P49" i="54"/>
  <c r="Q49" i="54"/>
  <c r="R49" i="54"/>
  <c r="S49" i="54"/>
  <c r="T49" i="54"/>
  <c r="U49" i="54"/>
  <c r="V49" i="54"/>
  <c r="W49" i="54"/>
  <c r="X49" i="54"/>
  <c r="Y49" i="54"/>
  <c r="Z49" i="54"/>
  <c r="AA49" i="54"/>
  <c r="AB49" i="54"/>
  <c r="AC49" i="54"/>
  <c r="AD49" i="54"/>
  <c r="AE49" i="54"/>
  <c r="AF49" i="54"/>
  <c r="AG49" i="54"/>
  <c r="AH49" i="54"/>
  <c r="AI49" i="54"/>
  <c r="AJ49" i="54"/>
  <c r="AK49" i="54"/>
  <c r="AL49" i="54"/>
  <c r="AM49" i="54"/>
  <c r="AN49" i="54"/>
  <c r="AO49" i="54"/>
  <c r="AP49" i="54"/>
  <c r="AQ49" i="54"/>
  <c r="AR49" i="54"/>
  <c r="AS49" i="54"/>
  <c r="AT49" i="54"/>
  <c r="AU49" i="54"/>
  <c r="AV49" i="54"/>
  <c r="AW49" i="54"/>
  <c r="AX49" i="54"/>
  <c r="AY49" i="54"/>
  <c r="AZ49" i="54"/>
  <c r="BA49" i="54"/>
  <c r="BB49" i="54"/>
  <c r="BC49" i="54"/>
  <c r="BD49" i="54"/>
  <c r="BE49" i="54"/>
  <c r="BF49" i="54"/>
  <c r="BG49" i="54"/>
  <c r="BH49" i="54"/>
  <c r="BI49" i="54"/>
  <c r="BJ49" i="54"/>
  <c r="BK49" i="54"/>
  <c r="BL49" i="54"/>
  <c r="BM49" i="54"/>
  <c r="BN49" i="54"/>
  <c r="F50" i="54"/>
  <c r="G50" i="54"/>
  <c r="H50" i="54"/>
  <c r="I50" i="54"/>
  <c r="J50" i="54"/>
  <c r="K50" i="54"/>
  <c r="L50" i="54"/>
  <c r="M50" i="54"/>
  <c r="N50" i="54"/>
  <c r="O50" i="54"/>
  <c r="P50" i="54"/>
  <c r="Q50" i="54"/>
  <c r="R50" i="54"/>
  <c r="S50" i="54"/>
  <c r="T50" i="54"/>
  <c r="U50" i="54"/>
  <c r="V50" i="54"/>
  <c r="W50" i="54"/>
  <c r="X50" i="54"/>
  <c r="Y50" i="54"/>
  <c r="Z50" i="54"/>
  <c r="AA50" i="54"/>
  <c r="AB50" i="54"/>
  <c r="AC50" i="54"/>
  <c r="AD50" i="54"/>
  <c r="AE50" i="54"/>
  <c r="AF50" i="54"/>
  <c r="AG50" i="54"/>
  <c r="AH50" i="54"/>
  <c r="AI50" i="54"/>
  <c r="AJ50" i="54"/>
  <c r="AK50" i="54"/>
  <c r="AL50" i="54"/>
  <c r="AM50" i="54"/>
  <c r="AN50" i="54"/>
  <c r="AO50" i="54"/>
  <c r="AP50" i="54"/>
  <c r="AQ50" i="54"/>
  <c r="AR50" i="54"/>
  <c r="AS50" i="54"/>
  <c r="AT50" i="54"/>
  <c r="AU50" i="54"/>
  <c r="AV50" i="54"/>
  <c r="AW50" i="54"/>
  <c r="AX50" i="54"/>
  <c r="AY50" i="54"/>
  <c r="AZ50" i="54"/>
  <c r="BA50" i="54"/>
  <c r="BB50" i="54"/>
  <c r="BC50" i="54"/>
  <c r="BD50" i="54"/>
  <c r="BE50" i="54"/>
  <c r="BF50" i="54"/>
  <c r="BG50" i="54"/>
  <c r="BH50" i="54"/>
  <c r="BI50" i="54"/>
  <c r="BJ50" i="54"/>
  <c r="BK50" i="54"/>
  <c r="BL50" i="54"/>
  <c r="BM50" i="54"/>
  <c r="BN50" i="54"/>
  <c r="F51" i="54"/>
  <c r="G51" i="54"/>
  <c r="H51" i="54"/>
  <c r="I51" i="54"/>
  <c r="J51" i="54"/>
  <c r="K51" i="54"/>
  <c r="L51" i="54"/>
  <c r="M51" i="54"/>
  <c r="N51" i="54"/>
  <c r="O51" i="54"/>
  <c r="P51" i="54"/>
  <c r="Q51" i="54"/>
  <c r="R51" i="54"/>
  <c r="S51" i="54"/>
  <c r="T51" i="54"/>
  <c r="U51" i="54"/>
  <c r="V51" i="54"/>
  <c r="W51" i="54"/>
  <c r="X51" i="54"/>
  <c r="Y51" i="54"/>
  <c r="Z51" i="54"/>
  <c r="AA51" i="54"/>
  <c r="AB51" i="54"/>
  <c r="AC51" i="54"/>
  <c r="AD51" i="54"/>
  <c r="AE51" i="54"/>
  <c r="AF51" i="54"/>
  <c r="AG51" i="54"/>
  <c r="AH51" i="54"/>
  <c r="AI51" i="54"/>
  <c r="AJ51" i="54"/>
  <c r="AK51" i="54"/>
  <c r="AL51" i="54"/>
  <c r="AM51" i="54"/>
  <c r="AN51" i="54"/>
  <c r="AO51" i="54"/>
  <c r="AP51" i="54"/>
  <c r="AQ51" i="54"/>
  <c r="AR51" i="54"/>
  <c r="AS51" i="54"/>
  <c r="AT51" i="54"/>
  <c r="AU51" i="54"/>
  <c r="AV51" i="54"/>
  <c r="AW51" i="54"/>
  <c r="AX51" i="54"/>
  <c r="AY51" i="54"/>
  <c r="AZ51" i="54"/>
  <c r="BA51" i="54"/>
  <c r="BB51" i="54"/>
  <c r="BC51" i="54"/>
  <c r="BD51" i="54"/>
  <c r="BE51" i="54"/>
  <c r="BF51" i="54"/>
  <c r="BG51" i="54"/>
  <c r="BH51" i="54"/>
  <c r="BI51" i="54"/>
  <c r="BJ51" i="54"/>
  <c r="BK51" i="54"/>
  <c r="BL51" i="54"/>
  <c r="BM51" i="54"/>
  <c r="BN51" i="54"/>
  <c r="F52" i="54"/>
  <c r="G52" i="54"/>
  <c r="H52" i="54"/>
  <c r="I52" i="54"/>
  <c r="J52" i="54"/>
  <c r="K52" i="54"/>
  <c r="L52" i="54"/>
  <c r="M52" i="54"/>
  <c r="N52" i="54"/>
  <c r="O52" i="54"/>
  <c r="P52" i="54"/>
  <c r="Q52" i="54"/>
  <c r="R52" i="54"/>
  <c r="S52" i="54"/>
  <c r="T52" i="54"/>
  <c r="U52" i="54"/>
  <c r="V52" i="54"/>
  <c r="W52" i="54"/>
  <c r="X52" i="54"/>
  <c r="Y52" i="54"/>
  <c r="Z52" i="54"/>
  <c r="AA52" i="54"/>
  <c r="AB52" i="54"/>
  <c r="AC52" i="54"/>
  <c r="AD52" i="54"/>
  <c r="AE52" i="54"/>
  <c r="AF52" i="54"/>
  <c r="AG52" i="54"/>
  <c r="AH52" i="54"/>
  <c r="AI52" i="54"/>
  <c r="AJ52" i="54"/>
  <c r="AK52" i="54"/>
  <c r="AL52" i="54"/>
  <c r="AM52" i="54"/>
  <c r="AN52" i="54"/>
  <c r="AO52" i="54"/>
  <c r="AP52" i="54"/>
  <c r="AQ52" i="54"/>
  <c r="AR52" i="54"/>
  <c r="AS52" i="54"/>
  <c r="AT52" i="54"/>
  <c r="AU52" i="54"/>
  <c r="AV52" i="54"/>
  <c r="AW52" i="54"/>
  <c r="AX52" i="54"/>
  <c r="AY52" i="54"/>
  <c r="AZ52" i="54"/>
  <c r="BA52" i="54"/>
  <c r="BB52" i="54"/>
  <c r="BC52" i="54"/>
  <c r="BD52" i="54"/>
  <c r="BE52" i="54"/>
  <c r="BF52" i="54"/>
  <c r="BG52" i="54"/>
  <c r="BH52" i="54"/>
  <c r="BI52" i="54"/>
  <c r="BJ52" i="54"/>
  <c r="BK52" i="54"/>
  <c r="BL52" i="54"/>
  <c r="BM52" i="54"/>
  <c r="BN52" i="54"/>
  <c r="F53" i="54"/>
  <c r="G53" i="54"/>
  <c r="H53" i="54"/>
  <c r="I53" i="54"/>
  <c r="J53" i="54"/>
  <c r="K53" i="54"/>
  <c r="L53" i="54"/>
  <c r="M53" i="54"/>
  <c r="N53" i="54"/>
  <c r="O53" i="54"/>
  <c r="P53" i="54"/>
  <c r="Q53" i="54"/>
  <c r="R53" i="54"/>
  <c r="S53" i="54"/>
  <c r="T53" i="54"/>
  <c r="U53" i="54"/>
  <c r="V53" i="54"/>
  <c r="W53" i="54"/>
  <c r="X53" i="54"/>
  <c r="Y53" i="54"/>
  <c r="Z53" i="54"/>
  <c r="AA53" i="54"/>
  <c r="AB53" i="54"/>
  <c r="AC53" i="54"/>
  <c r="AD53" i="54"/>
  <c r="AE53" i="54"/>
  <c r="AF53" i="54"/>
  <c r="AG53" i="54"/>
  <c r="AH53" i="54"/>
  <c r="AI53" i="54"/>
  <c r="AJ53" i="54"/>
  <c r="AK53" i="54"/>
  <c r="AL53" i="54"/>
  <c r="AM53" i="54"/>
  <c r="AN53" i="54"/>
  <c r="AO53" i="54"/>
  <c r="AP53" i="54"/>
  <c r="AQ53" i="54"/>
  <c r="AR53" i="54"/>
  <c r="AS53" i="54"/>
  <c r="AT53" i="54"/>
  <c r="AU53" i="54"/>
  <c r="AV53" i="54"/>
  <c r="AW53" i="54"/>
  <c r="AX53" i="54"/>
  <c r="AY53" i="54"/>
  <c r="AZ53" i="54"/>
  <c r="BA53" i="54"/>
  <c r="BB53" i="54"/>
  <c r="BC53" i="54"/>
  <c r="BD53" i="54"/>
  <c r="BE53" i="54"/>
  <c r="BF53" i="54"/>
  <c r="BG53" i="54"/>
  <c r="BH53" i="54"/>
  <c r="BI53" i="54"/>
  <c r="BJ53" i="54"/>
  <c r="BK53" i="54"/>
  <c r="BL53" i="54"/>
  <c r="BM53" i="54"/>
  <c r="BN53" i="54"/>
  <c r="F54" i="54"/>
  <c r="G54" i="54"/>
  <c r="H54" i="54"/>
  <c r="I54" i="54"/>
  <c r="J54" i="54"/>
  <c r="K54" i="54"/>
  <c r="L54" i="54"/>
  <c r="M54" i="54"/>
  <c r="N54" i="54"/>
  <c r="O54" i="54"/>
  <c r="P54" i="54"/>
  <c r="Q54" i="54"/>
  <c r="R54" i="54"/>
  <c r="S54" i="54"/>
  <c r="T54" i="54"/>
  <c r="U54" i="54"/>
  <c r="V54" i="54"/>
  <c r="W54" i="54"/>
  <c r="X54" i="54"/>
  <c r="Y54" i="54"/>
  <c r="Z54" i="54"/>
  <c r="AA54" i="54"/>
  <c r="AB54" i="54"/>
  <c r="AC54" i="54"/>
  <c r="AD54" i="54"/>
  <c r="AE54" i="54"/>
  <c r="AF54" i="54"/>
  <c r="AG54" i="54"/>
  <c r="AH54" i="54"/>
  <c r="AI54" i="54"/>
  <c r="AJ54" i="54"/>
  <c r="AK54" i="54"/>
  <c r="AL54" i="54"/>
  <c r="AM54" i="54"/>
  <c r="AN54" i="54"/>
  <c r="AO54" i="54"/>
  <c r="AP54" i="54"/>
  <c r="AQ54" i="54"/>
  <c r="AR54" i="54"/>
  <c r="AS54" i="54"/>
  <c r="AT54" i="54"/>
  <c r="AU54" i="54"/>
  <c r="AV54" i="54"/>
  <c r="AW54" i="54"/>
  <c r="AX54" i="54"/>
  <c r="AY54" i="54"/>
  <c r="AZ54" i="54"/>
  <c r="BA54" i="54"/>
  <c r="BB54" i="54"/>
  <c r="BC54" i="54"/>
  <c r="BD54" i="54"/>
  <c r="BE54" i="54"/>
  <c r="BF54" i="54"/>
  <c r="BG54" i="54"/>
  <c r="BH54" i="54"/>
  <c r="BI54" i="54"/>
  <c r="BJ54" i="54"/>
  <c r="BK54" i="54"/>
  <c r="BL54" i="54"/>
  <c r="BM54" i="54"/>
  <c r="BN54" i="54"/>
  <c r="F55" i="54"/>
  <c r="G55" i="54"/>
  <c r="H55" i="54"/>
  <c r="I55" i="54"/>
  <c r="J55" i="54"/>
  <c r="K55" i="54"/>
  <c r="L55" i="54"/>
  <c r="M55" i="54"/>
  <c r="N55" i="54"/>
  <c r="O55" i="54"/>
  <c r="P55" i="54"/>
  <c r="Q55" i="54"/>
  <c r="R55" i="54"/>
  <c r="S55" i="54"/>
  <c r="T55" i="54"/>
  <c r="U55" i="54"/>
  <c r="V55" i="54"/>
  <c r="W55" i="54"/>
  <c r="X55" i="54"/>
  <c r="Y55" i="54"/>
  <c r="Z55" i="54"/>
  <c r="AA55" i="54"/>
  <c r="AB55" i="54"/>
  <c r="AC55" i="54"/>
  <c r="AD55" i="54"/>
  <c r="AE55" i="54"/>
  <c r="AF55" i="54"/>
  <c r="AG55" i="54"/>
  <c r="AH55" i="54"/>
  <c r="AI55" i="54"/>
  <c r="AJ55" i="54"/>
  <c r="AK55" i="54"/>
  <c r="AL55" i="54"/>
  <c r="AM55" i="54"/>
  <c r="AN55" i="54"/>
  <c r="AO55" i="54"/>
  <c r="AP55" i="54"/>
  <c r="AQ55" i="54"/>
  <c r="AR55" i="54"/>
  <c r="AS55" i="54"/>
  <c r="AT55" i="54"/>
  <c r="AU55" i="54"/>
  <c r="AV55" i="54"/>
  <c r="AW55" i="54"/>
  <c r="AX55" i="54"/>
  <c r="AY55" i="54"/>
  <c r="AZ55" i="54"/>
  <c r="BA55" i="54"/>
  <c r="BB55" i="54"/>
  <c r="BC55" i="54"/>
  <c r="BD55" i="54"/>
  <c r="BE55" i="54"/>
  <c r="BF55" i="54"/>
  <c r="BG55" i="54"/>
  <c r="BH55" i="54"/>
  <c r="BI55" i="54"/>
  <c r="BJ55" i="54"/>
  <c r="BK55" i="54"/>
  <c r="BL55" i="54"/>
  <c r="BM55" i="54"/>
  <c r="BN55" i="54"/>
  <c r="F56" i="54"/>
  <c r="G56" i="54"/>
  <c r="H56" i="54"/>
  <c r="I56" i="54"/>
  <c r="J56" i="54"/>
  <c r="K56" i="54"/>
  <c r="L56" i="54"/>
  <c r="M56" i="54"/>
  <c r="N56" i="54"/>
  <c r="O56" i="54"/>
  <c r="P56" i="54"/>
  <c r="Q56" i="54"/>
  <c r="R56" i="54"/>
  <c r="S56" i="54"/>
  <c r="T56" i="54"/>
  <c r="U56" i="54"/>
  <c r="V56" i="54"/>
  <c r="W56" i="54"/>
  <c r="X56" i="54"/>
  <c r="Y56" i="54"/>
  <c r="Z56" i="54"/>
  <c r="AA56" i="54"/>
  <c r="AB56" i="54"/>
  <c r="AC56" i="54"/>
  <c r="AD56" i="54"/>
  <c r="AE56" i="54"/>
  <c r="AF56" i="54"/>
  <c r="AG56" i="54"/>
  <c r="AH56" i="54"/>
  <c r="AI56" i="54"/>
  <c r="AJ56" i="54"/>
  <c r="AK56" i="54"/>
  <c r="AL56" i="54"/>
  <c r="AM56" i="54"/>
  <c r="AN56" i="54"/>
  <c r="AO56" i="54"/>
  <c r="AP56" i="54"/>
  <c r="AQ56" i="54"/>
  <c r="AR56" i="54"/>
  <c r="AS56" i="54"/>
  <c r="AT56" i="54"/>
  <c r="AU56" i="54"/>
  <c r="AV56" i="54"/>
  <c r="AW56" i="54"/>
  <c r="AX56" i="54"/>
  <c r="AY56" i="54"/>
  <c r="AZ56" i="54"/>
  <c r="BA56" i="54"/>
  <c r="BB56" i="54"/>
  <c r="BC56" i="54"/>
  <c r="BD56" i="54"/>
  <c r="BE56" i="54"/>
  <c r="BF56" i="54"/>
  <c r="BG56" i="54"/>
  <c r="BH56" i="54"/>
  <c r="BI56" i="54"/>
  <c r="BJ56" i="54"/>
  <c r="BK56" i="54"/>
  <c r="BL56" i="54"/>
  <c r="BM56" i="54"/>
  <c r="BN56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T57" i="54"/>
  <c r="U57" i="54"/>
  <c r="V57" i="54"/>
  <c r="W57" i="54"/>
  <c r="X57" i="54"/>
  <c r="Y57" i="54"/>
  <c r="Z57" i="54"/>
  <c r="AA57" i="54"/>
  <c r="AB57" i="54"/>
  <c r="AC57" i="54"/>
  <c r="AD57" i="54"/>
  <c r="AE57" i="54"/>
  <c r="AF57" i="54"/>
  <c r="AG57" i="54"/>
  <c r="AH57" i="54"/>
  <c r="AI57" i="54"/>
  <c r="AJ57" i="54"/>
  <c r="AK57" i="54"/>
  <c r="AL57" i="54"/>
  <c r="AM57" i="54"/>
  <c r="AN57" i="54"/>
  <c r="AO57" i="54"/>
  <c r="AP57" i="54"/>
  <c r="AQ57" i="54"/>
  <c r="AR57" i="54"/>
  <c r="AS57" i="54"/>
  <c r="AT57" i="54"/>
  <c r="AU57" i="54"/>
  <c r="AV57" i="54"/>
  <c r="AW57" i="54"/>
  <c r="AX57" i="54"/>
  <c r="AY57" i="54"/>
  <c r="AZ57" i="54"/>
  <c r="BA57" i="54"/>
  <c r="BB57" i="54"/>
  <c r="BC57" i="54"/>
  <c r="BD57" i="54"/>
  <c r="BE57" i="54"/>
  <c r="BF57" i="54"/>
  <c r="BG57" i="54"/>
  <c r="BH57" i="54"/>
  <c r="BI57" i="54"/>
  <c r="BJ57" i="54"/>
  <c r="BK57" i="54"/>
  <c r="BL57" i="54"/>
  <c r="BM57" i="54"/>
  <c r="BN57" i="54"/>
  <c r="F58" i="54"/>
  <c r="G58" i="54"/>
  <c r="H58" i="54"/>
  <c r="I58" i="54"/>
  <c r="J58" i="54"/>
  <c r="K58" i="54"/>
  <c r="L58" i="54"/>
  <c r="M58" i="54"/>
  <c r="N58" i="54"/>
  <c r="O58" i="54"/>
  <c r="P58" i="54"/>
  <c r="Q58" i="54"/>
  <c r="R58" i="54"/>
  <c r="S58" i="54"/>
  <c r="T58" i="54"/>
  <c r="U58" i="54"/>
  <c r="V58" i="54"/>
  <c r="W58" i="54"/>
  <c r="X58" i="54"/>
  <c r="Y58" i="54"/>
  <c r="Z58" i="54"/>
  <c r="AA58" i="54"/>
  <c r="AB58" i="54"/>
  <c r="AC58" i="54"/>
  <c r="AD58" i="54"/>
  <c r="AE58" i="54"/>
  <c r="AF58" i="54"/>
  <c r="AG58" i="54"/>
  <c r="AH58" i="54"/>
  <c r="AI58" i="54"/>
  <c r="AJ58" i="54"/>
  <c r="AK58" i="54"/>
  <c r="AL58" i="54"/>
  <c r="AM58" i="54"/>
  <c r="AN58" i="54"/>
  <c r="AO58" i="54"/>
  <c r="AP58" i="54"/>
  <c r="AQ58" i="54"/>
  <c r="AR58" i="54"/>
  <c r="AS58" i="54"/>
  <c r="AT58" i="54"/>
  <c r="AU58" i="54"/>
  <c r="AV58" i="54"/>
  <c r="AW58" i="54"/>
  <c r="AX58" i="54"/>
  <c r="AY58" i="54"/>
  <c r="AZ58" i="54"/>
  <c r="BA58" i="54"/>
  <c r="BB58" i="54"/>
  <c r="BC58" i="54"/>
  <c r="BD58" i="54"/>
  <c r="BE58" i="54"/>
  <c r="BF58" i="54"/>
  <c r="BG58" i="54"/>
  <c r="BH58" i="54"/>
  <c r="BI58" i="54"/>
  <c r="BJ58" i="54"/>
  <c r="BK58" i="54"/>
  <c r="BL58" i="54"/>
  <c r="BM58" i="54"/>
  <c r="BN58" i="54"/>
  <c r="F59" i="54"/>
  <c r="G59" i="54"/>
  <c r="H59" i="54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W59" i="54"/>
  <c r="X59" i="54"/>
  <c r="Y59" i="54"/>
  <c r="Z59" i="54"/>
  <c r="AA59" i="54"/>
  <c r="AB59" i="54"/>
  <c r="AC59" i="54"/>
  <c r="AD59" i="54"/>
  <c r="AE59" i="54"/>
  <c r="AF59" i="54"/>
  <c r="AG59" i="54"/>
  <c r="AH59" i="54"/>
  <c r="AI59" i="54"/>
  <c r="AJ59" i="54"/>
  <c r="AK59" i="54"/>
  <c r="AL59" i="54"/>
  <c r="AM59" i="54"/>
  <c r="AN59" i="54"/>
  <c r="AO59" i="54"/>
  <c r="AP59" i="54"/>
  <c r="AQ59" i="54"/>
  <c r="AR59" i="54"/>
  <c r="AS59" i="54"/>
  <c r="AT59" i="54"/>
  <c r="AU59" i="54"/>
  <c r="AV59" i="54"/>
  <c r="AW59" i="54"/>
  <c r="AX59" i="54"/>
  <c r="AY59" i="54"/>
  <c r="AZ59" i="54"/>
  <c r="BA59" i="54"/>
  <c r="BB59" i="54"/>
  <c r="BC59" i="54"/>
  <c r="BD59" i="54"/>
  <c r="BE59" i="54"/>
  <c r="BF59" i="54"/>
  <c r="BG59" i="54"/>
  <c r="BH59" i="54"/>
  <c r="BI59" i="54"/>
  <c r="BJ59" i="54"/>
  <c r="BK59" i="54"/>
  <c r="BL59" i="54"/>
  <c r="BM59" i="54"/>
  <c r="BN59" i="54"/>
  <c r="F60" i="54"/>
  <c r="G60" i="54"/>
  <c r="H60" i="54"/>
  <c r="I60" i="54"/>
  <c r="J60" i="54"/>
  <c r="K60" i="54"/>
  <c r="L60" i="54"/>
  <c r="M60" i="54"/>
  <c r="N60" i="54"/>
  <c r="O60" i="54"/>
  <c r="P60" i="54"/>
  <c r="Q60" i="54"/>
  <c r="R60" i="54"/>
  <c r="S60" i="54"/>
  <c r="T60" i="54"/>
  <c r="U60" i="54"/>
  <c r="V60" i="54"/>
  <c r="W60" i="54"/>
  <c r="X60" i="54"/>
  <c r="Y60" i="54"/>
  <c r="Z60" i="54"/>
  <c r="AA60" i="54"/>
  <c r="AB60" i="54"/>
  <c r="AC60" i="54"/>
  <c r="AD60" i="54"/>
  <c r="AE60" i="54"/>
  <c r="AF60" i="54"/>
  <c r="AG60" i="54"/>
  <c r="AH60" i="54"/>
  <c r="AI60" i="54"/>
  <c r="AJ60" i="54"/>
  <c r="AK60" i="54"/>
  <c r="AL60" i="54"/>
  <c r="AM60" i="54"/>
  <c r="AN60" i="54"/>
  <c r="AO60" i="54"/>
  <c r="AP60" i="54"/>
  <c r="AQ60" i="54"/>
  <c r="AR60" i="54"/>
  <c r="AS60" i="54"/>
  <c r="AT60" i="54"/>
  <c r="AU60" i="54"/>
  <c r="AV60" i="54"/>
  <c r="AW60" i="54"/>
  <c r="AX60" i="54"/>
  <c r="AY60" i="54"/>
  <c r="AZ60" i="54"/>
  <c r="BA60" i="54"/>
  <c r="BB60" i="54"/>
  <c r="BC60" i="54"/>
  <c r="BD60" i="54"/>
  <c r="BE60" i="54"/>
  <c r="BF60" i="54"/>
  <c r="BG60" i="54"/>
  <c r="BH60" i="54"/>
  <c r="BI60" i="54"/>
  <c r="BJ60" i="54"/>
  <c r="BK60" i="54"/>
  <c r="BL60" i="54"/>
  <c r="BM60" i="54"/>
  <c r="BN60" i="54"/>
  <c r="F61" i="54"/>
  <c r="G61" i="54"/>
  <c r="H61" i="54"/>
  <c r="I61" i="54"/>
  <c r="J61" i="54"/>
  <c r="K61" i="54"/>
  <c r="L61" i="54"/>
  <c r="M61" i="54"/>
  <c r="N61" i="54"/>
  <c r="O61" i="54"/>
  <c r="P61" i="54"/>
  <c r="Q61" i="54"/>
  <c r="R61" i="54"/>
  <c r="S61" i="54"/>
  <c r="T61" i="54"/>
  <c r="U61" i="54"/>
  <c r="V61" i="54"/>
  <c r="W61" i="54"/>
  <c r="X61" i="54"/>
  <c r="Y61" i="54"/>
  <c r="Z61" i="54"/>
  <c r="AA61" i="54"/>
  <c r="AB61" i="54"/>
  <c r="AC61" i="54"/>
  <c r="AD61" i="54"/>
  <c r="AE61" i="54"/>
  <c r="AF61" i="54"/>
  <c r="AG61" i="54"/>
  <c r="AH61" i="54"/>
  <c r="AI61" i="54"/>
  <c r="AJ61" i="54"/>
  <c r="AK61" i="54"/>
  <c r="AL61" i="54"/>
  <c r="AM61" i="54"/>
  <c r="AN61" i="54"/>
  <c r="AO61" i="54"/>
  <c r="AP61" i="54"/>
  <c r="AQ61" i="54"/>
  <c r="AR61" i="54"/>
  <c r="AS61" i="54"/>
  <c r="AT61" i="54"/>
  <c r="AU61" i="54"/>
  <c r="AV61" i="54"/>
  <c r="AW61" i="54"/>
  <c r="AX61" i="54"/>
  <c r="AY61" i="54"/>
  <c r="AZ61" i="54"/>
  <c r="BA61" i="54"/>
  <c r="BB61" i="54"/>
  <c r="BC61" i="54"/>
  <c r="BD61" i="54"/>
  <c r="BE61" i="54"/>
  <c r="BF61" i="54"/>
  <c r="BG61" i="54"/>
  <c r="BH61" i="54"/>
  <c r="BI61" i="54"/>
  <c r="BJ61" i="54"/>
  <c r="BK61" i="54"/>
  <c r="BL61" i="54"/>
  <c r="BM61" i="54"/>
  <c r="BN61" i="54"/>
  <c r="F62" i="54"/>
  <c r="G62" i="54"/>
  <c r="H62" i="54"/>
  <c r="I62" i="54"/>
  <c r="J62" i="54"/>
  <c r="K62" i="54"/>
  <c r="L62" i="54"/>
  <c r="M62" i="54"/>
  <c r="N62" i="54"/>
  <c r="O62" i="54"/>
  <c r="P62" i="54"/>
  <c r="Q62" i="54"/>
  <c r="R62" i="54"/>
  <c r="S62" i="54"/>
  <c r="T62" i="54"/>
  <c r="U62" i="54"/>
  <c r="V62" i="54"/>
  <c r="W62" i="54"/>
  <c r="X62" i="54"/>
  <c r="Y62" i="54"/>
  <c r="Z62" i="54"/>
  <c r="AA62" i="54"/>
  <c r="AB62" i="54"/>
  <c r="AC62" i="54"/>
  <c r="AD62" i="54"/>
  <c r="AE62" i="54"/>
  <c r="AF62" i="54"/>
  <c r="AG62" i="54"/>
  <c r="AH62" i="54"/>
  <c r="AI62" i="54"/>
  <c r="AJ62" i="54"/>
  <c r="AK62" i="54"/>
  <c r="AL62" i="54"/>
  <c r="AM62" i="54"/>
  <c r="AN62" i="54"/>
  <c r="AO62" i="54"/>
  <c r="AP62" i="54"/>
  <c r="AQ62" i="54"/>
  <c r="AR62" i="54"/>
  <c r="AS62" i="54"/>
  <c r="AT62" i="54"/>
  <c r="AU62" i="54"/>
  <c r="AV62" i="54"/>
  <c r="AW62" i="54"/>
  <c r="AX62" i="54"/>
  <c r="AY62" i="54"/>
  <c r="AZ62" i="54"/>
  <c r="BA62" i="54"/>
  <c r="BB62" i="54"/>
  <c r="BC62" i="54"/>
  <c r="BD62" i="54"/>
  <c r="BE62" i="54"/>
  <c r="BF62" i="54"/>
  <c r="BG62" i="54"/>
  <c r="BH62" i="54"/>
  <c r="BI62" i="54"/>
  <c r="BJ62" i="54"/>
  <c r="BK62" i="54"/>
  <c r="BL62" i="54"/>
  <c r="BM62" i="54"/>
  <c r="BN62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T63" i="54"/>
  <c r="U63" i="54"/>
  <c r="V63" i="54"/>
  <c r="W63" i="54"/>
  <c r="X63" i="54"/>
  <c r="Y63" i="54"/>
  <c r="Z63" i="54"/>
  <c r="AA63" i="54"/>
  <c r="AB63" i="54"/>
  <c r="AC63" i="54"/>
  <c r="AD63" i="54"/>
  <c r="AE63" i="54"/>
  <c r="AF63" i="54"/>
  <c r="AG63" i="54"/>
  <c r="AH63" i="54"/>
  <c r="AI63" i="54"/>
  <c r="AJ63" i="54"/>
  <c r="AK63" i="54"/>
  <c r="AL63" i="54"/>
  <c r="AM63" i="54"/>
  <c r="AN63" i="54"/>
  <c r="AO63" i="54"/>
  <c r="AP63" i="54"/>
  <c r="AQ63" i="54"/>
  <c r="AR63" i="54"/>
  <c r="AS63" i="54"/>
  <c r="AT63" i="54"/>
  <c r="AU63" i="54"/>
  <c r="AV63" i="54"/>
  <c r="AW63" i="54"/>
  <c r="AX63" i="54"/>
  <c r="AY63" i="54"/>
  <c r="AZ63" i="54"/>
  <c r="BA63" i="54"/>
  <c r="BB63" i="54"/>
  <c r="BC63" i="54"/>
  <c r="BD63" i="54"/>
  <c r="BE63" i="54"/>
  <c r="BF63" i="54"/>
  <c r="BG63" i="54"/>
  <c r="BH63" i="54"/>
  <c r="BI63" i="54"/>
  <c r="BJ63" i="54"/>
  <c r="BK63" i="54"/>
  <c r="BL63" i="54"/>
  <c r="BM63" i="54"/>
  <c r="BN63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V64" i="54"/>
  <c r="W64" i="54"/>
  <c r="X64" i="54"/>
  <c r="Y64" i="54"/>
  <c r="Z64" i="54"/>
  <c r="AA64" i="54"/>
  <c r="AB64" i="54"/>
  <c r="AC64" i="54"/>
  <c r="AD64" i="54"/>
  <c r="AE64" i="54"/>
  <c r="AF64" i="54"/>
  <c r="AG64" i="54"/>
  <c r="AH64" i="54"/>
  <c r="AI64" i="54"/>
  <c r="AJ64" i="54"/>
  <c r="AK64" i="54"/>
  <c r="AL64" i="54"/>
  <c r="AM64" i="54"/>
  <c r="AN64" i="54"/>
  <c r="AO64" i="54"/>
  <c r="AP64" i="54"/>
  <c r="AQ64" i="54"/>
  <c r="AR64" i="54"/>
  <c r="AS64" i="54"/>
  <c r="AT64" i="54"/>
  <c r="AU64" i="54"/>
  <c r="AV64" i="54"/>
  <c r="AW64" i="54"/>
  <c r="AX64" i="54"/>
  <c r="AY64" i="54"/>
  <c r="AZ64" i="54"/>
  <c r="BA64" i="54"/>
  <c r="BB64" i="54"/>
  <c r="BC64" i="54"/>
  <c r="BD64" i="54"/>
  <c r="BE64" i="54"/>
  <c r="BF64" i="54"/>
  <c r="BG64" i="54"/>
  <c r="BH64" i="54"/>
  <c r="BI64" i="54"/>
  <c r="BJ64" i="54"/>
  <c r="BK64" i="54"/>
  <c r="BL64" i="54"/>
  <c r="BM64" i="54"/>
  <c r="BN64" i="54"/>
  <c r="F65" i="54"/>
  <c r="G65" i="54"/>
  <c r="H65" i="54"/>
  <c r="I65" i="54"/>
  <c r="J65" i="54"/>
  <c r="K65" i="54"/>
  <c r="L65" i="54"/>
  <c r="M65" i="54"/>
  <c r="N65" i="54"/>
  <c r="O65" i="54"/>
  <c r="P65" i="54"/>
  <c r="Q65" i="54"/>
  <c r="R65" i="54"/>
  <c r="S65" i="54"/>
  <c r="T65" i="54"/>
  <c r="U65" i="54"/>
  <c r="V65" i="54"/>
  <c r="W65" i="54"/>
  <c r="X65" i="54"/>
  <c r="Y65" i="54"/>
  <c r="Z65" i="54"/>
  <c r="AA65" i="54"/>
  <c r="AB65" i="54"/>
  <c r="AC65" i="54"/>
  <c r="AD65" i="54"/>
  <c r="AE65" i="54"/>
  <c r="AF65" i="54"/>
  <c r="AG65" i="54"/>
  <c r="AH65" i="54"/>
  <c r="AI65" i="54"/>
  <c r="AJ65" i="54"/>
  <c r="AK65" i="54"/>
  <c r="AL65" i="54"/>
  <c r="AM65" i="54"/>
  <c r="AN65" i="54"/>
  <c r="AO65" i="54"/>
  <c r="AP65" i="54"/>
  <c r="AQ65" i="54"/>
  <c r="AR65" i="54"/>
  <c r="AS65" i="54"/>
  <c r="AT65" i="54"/>
  <c r="AU65" i="54"/>
  <c r="AV65" i="54"/>
  <c r="AW65" i="54"/>
  <c r="AX65" i="54"/>
  <c r="AY65" i="54"/>
  <c r="AZ65" i="54"/>
  <c r="BA65" i="54"/>
  <c r="BB65" i="54"/>
  <c r="BC65" i="54"/>
  <c r="BD65" i="54"/>
  <c r="BE65" i="54"/>
  <c r="BF65" i="54"/>
  <c r="BG65" i="54"/>
  <c r="BH65" i="54"/>
  <c r="BI65" i="54"/>
  <c r="BJ65" i="54"/>
  <c r="BK65" i="54"/>
  <c r="BL65" i="54"/>
  <c r="BM65" i="54"/>
  <c r="BN65" i="54"/>
  <c r="F66" i="54"/>
  <c r="G66" i="54"/>
  <c r="H66" i="54"/>
  <c r="I66" i="54"/>
  <c r="J66" i="54"/>
  <c r="K66" i="54"/>
  <c r="L66" i="54"/>
  <c r="M66" i="54"/>
  <c r="N66" i="54"/>
  <c r="O66" i="54"/>
  <c r="P66" i="54"/>
  <c r="Q66" i="54"/>
  <c r="R66" i="54"/>
  <c r="S66" i="54"/>
  <c r="T66" i="54"/>
  <c r="U66" i="54"/>
  <c r="V66" i="54"/>
  <c r="W66" i="54"/>
  <c r="X66" i="54"/>
  <c r="Y66" i="54"/>
  <c r="Z66" i="54"/>
  <c r="AA66" i="54"/>
  <c r="AB66" i="54"/>
  <c r="AC66" i="54"/>
  <c r="AD66" i="54"/>
  <c r="AE66" i="54"/>
  <c r="AF66" i="54"/>
  <c r="AG66" i="54"/>
  <c r="AH66" i="54"/>
  <c r="AI66" i="54"/>
  <c r="AJ66" i="54"/>
  <c r="AK66" i="54"/>
  <c r="AL66" i="54"/>
  <c r="AM66" i="54"/>
  <c r="AN66" i="54"/>
  <c r="AO66" i="54"/>
  <c r="AP66" i="54"/>
  <c r="AQ66" i="54"/>
  <c r="AR66" i="54"/>
  <c r="AS66" i="54"/>
  <c r="AT66" i="54"/>
  <c r="AU66" i="54"/>
  <c r="AV66" i="54"/>
  <c r="AW66" i="54"/>
  <c r="AX66" i="54"/>
  <c r="AY66" i="54"/>
  <c r="AZ66" i="54"/>
  <c r="BA66" i="54"/>
  <c r="BB66" i="54"/>
  <c r="BC66" i="54"/>
  <c r="BD66" i="54"/>
  <c r="BE66" i="54"/>
  <c r="BF66" i="54"/>
  <c r="BG66" i="54"/>
  <c r="BH66" i="54"/>
  <c r="BI66" i="54"/>
  <c r="BJ66" i="54"/>
  <c r="BK66" i="54"/>
  <c r="BL66" i="54"/>
  <c r="BM66" i="54"/>
  <c r="BN66" i="54"/>
  <c r="F67" i="54"/>
  <c r="G67" i="54"/>
  <c r="H67" i="54"/>
  <c r="I67" i="54"/>
  <c r="J67" i="54"/>
  <c r="K67" i="54"/>
  <c r="L67" i="54"/>
  <c r="M67" i="54"/>
  <c r="N67" i="54"/>
  <c r="O67" i="54"/>
  <c r="P67" i="54"/>
  <c r="Q67" i="54"/>
  <c r="R67" i="54"/>
  <c r="S67" i="54"/>
  <c r="T67" i="54"/>
  <c r="U67" i="54"/>
  <c r="V67" i="54"/>
  <c r="W67" i="54"/>
  <c r="X67" i="54"/>
  <c r="Y67" i="54"/>
  <c r="Z67" i="54"/>
  <c r="AA67" i="54"/>
  <c r="AB67" i="54"/>
  <c r="AC67" i="54"/>
  <c r="AD67" i="54"/>
  <c r="AE67" i="54"/>
  <c r="AF67" i="54"/>
  <c r="AG67" i="54"/>
  <c r="AH67" i="54"/>
  <c r="AI67" i="54"/>
  <c r="AJ67" i="54"/>
  <c r="AK67" i="54"/>
  <c r="AL67" i="54"/>
  <c r="AM67" i="54"/>
  <c r="AN67" i="54"/>
  <c r="AO67" i="54"/>
  <c r="AP67" i="54"/>
  <c r="AQ67" i="54"/>
  <c r="AR67" i="54"/>
  <c r="AS67" i="54"/>
  <c r="AT67" i="54"/>
  <c r="AU67" i="54"/>
  <c r="AV67" i="54"/>
  <c r="AW67" i="54"/>
  <c r="AX67" i="54"/>
  <c r="AY67" i="54"/>
  <c r="AZ67" i="54"/>
  <c r="BA67" i="54"/>
  <c r="BB67" i="54"/>
  <c r="BC67" i="54"/>
  <c r="BD67" i="54"/>
  <c r="BE67" i="54"/>
  <c r="BF67" i="54"/>
  <c r="BG67" i="54"/>
  <c r="BH67" i="54"/>
  <c r="BI67" i="54"/>
  <c r="BJ67" i="54"/>
  <c r="BK67" i="54"/>
  <c r="BL67" i="54"/>
  <c r="BM67" i="54"/>
  <c r="BN67" i="54"/>
  <c r="F68" i="54"/>
  <c r="G68" i="54"/>
  <c r="H68" i="54"/>
  <c r="I68" i="54"/>
  <c r="J68" i="54"/>
  <c r="K68" i="54"/>
  <c r="L68" i="54"/>
  <c r="M68" i="54"/>
  <c r="N68" i="54"/>
  <c r="O68" i="54"/>
  <c r="P68" i="54"/>
  <c r="Q68" i="54"/>
  <c r="R68" i="54"/>
  <c r="S68" i="54"/>
  <c r="T68" i="54"/>
  <c r="U68" i="54"/>
  <c r="V68" i="54"/>
  <c r="W68" i="54"/>
  <c r="X68" i="54"/>
  <c r="Y68" i="54"/>
  <c r="Z68" i="54"/>
  <c r="AA68" i="54"/>
  <c r="AB68" i="54"/>
  <c r="AC68" i="54"/>
  <c r="AD68" i="54"/>
  <c r="AE68" i="54"/>
  <c r="AF68" i="54"/>
  <c r="AG68" i="54"/>
  <c r="AH68" i="54"/>
  <c r="AI68" i="54"/>
  <c r="AJ68" i="54"/>
  <c r="AK68" i="54"/>
  <c r="AL68" i="54"/>
  <c r="AM68" i="54"/>
  <c r="AN68" i="54"/>
  <c r="AO68" i="54"/>
  <c r="AP68" i="54"/>
  <c r="AQ68" i="54"/>
  <c r="AR68" i="54"/>
  <c r="AS68" i="54"/>
  <c r="AT68" i="54"/>
  <c r="AU68" i="54"/>
  <c r="AV68" i="54"/>
  <c r="AW68" i="54"/>
  <c r="AX68" i="54"/>
  <c r="AY68" i="54"/>
  <c r="AZ68" i="54"/>
  <c r="BA68" i="54"/>
  <c r="BB68" i="54"/>
  <c r="BC68" i="54"/>
  <c r="BD68" i="54"/>
  <c r="BE68" i="54"/>
  <c r="BF68" i="54"/>
  <c r="BG68" i="54"/>
  <c r="BH68" i="54"/>
  <c r="BI68" i="54"/>
  <c r="BJ68" i="54"/>
  <c r="BK68" i="54"/>
  <c r="BL68" i="54"/>
  <c r="BM68" i="54"/>
  <c r="BN68" i="54"/>
  <c r="F69" i="54"/>
  <c r="G69" i="54"/>
  <c r="H69" i="54"/>
  <c r="I69" i="54"/>
  <c r="J69" i="54"/>
  <c r="K69" i="54"/>
  <c r="L69" i="54"/>
  <c r="M69" i="54"/>
  <c r="N69" i="54"/>
  <c r="O69" i="54"/>
  <c r="P69" i="54"/>
  <c r="Q69" i="54"/>
  <c r="R69" i="54"/>
  <c r="S69" i="54"/>
  <c r="T69" i="54"/>
  <c r="U69" i="54"/>
  <c r="V69" i="54"/>
  <c r="W69" i="54"/>
  <c r="X69" i="54"/>
  <c r="Y69" i="54"/>
  <c r="Z69" i="54"/>
  <c r="AA69" i="54"/>
  <c r="AB69" i="54"/>
  <c r="AC69" i="54"/>
  <c r="AD69" i="54"/>
  <c r="AE69" i="54"/>
  <c r="AF69" i="54"/>
  <c r="AG69" i="54"/>
  <c r="AH69" i="54"/>
  <c r="AI69" i="54"/>
  <c r="AJ69" i="54"/>
  <c r="AK69" i="54"/>
  <c r="AL69" i="54"/>
  <c r="AM69" i="54"/>
  <c r="AN69" i="54"/>
  <c r="AO69" i="54"/>
  <c r="AP69" i="54"/>
  <c r="AQ69" i="54"/>
  <c r="AR69" i="54"/>
  <c r="AS69" i="54"/>
  <c r="AT69" i="54"/>
  <c r="AU69" i="54"/>
  <c r="AV69" i="54"/>
  <c r="AW69" i="54"/>
  <c r="AX69" i="54"/>
  <c r="AY69" i="54"/>
  <c r="AZ69" i="54"/>
  <c r="BA69" i="54"/>
  <c r="BB69" i="54"/>
  <c r="BC69" i="54"/>
  <c r="BD69" i="54"/>
  <c r="BE69" i="54"/>
  <c r="BF69" i="54"/>
  <c r="BG69" i="54"/>
  <c r="BH69" i="54"/>
  <c r="BI69" i="54"/>
  <c r="BJ69" i="54"/>
  <c r="BK69" i="54"/>
  <c r="BL69" i="54"/>
  <c r="BM69" i="54"/>
  <c r="BN69" i="54"/>
  <c r="F70" i="54"/>
  <c r="G70" i="54"/>
  <c r="H70" i="54"/>
  <c r="I70" i="54"/>
  <c r="J70" i="54"/>
  <c r="K70" i="54"/>
  <c r="L70" i="54"/>
  <c r="M70" i="54"/>
  <c r="N70" i="54"/>
  <c r="O70" i="54"/>
  <c r="P70" i="54"/>
  <c r="Q70" i="54"/>
  <c r="R70" i="54"/>
  <c r="S70" i="54"/>
  <c r="T70" i="54"/>
  <c r="U70" i="54"/>
  <c r="V70" i="54"/>
  <c r="W70" i="54"/>
  <c r="X70" i="54"/>
  <c r="Y70" i="54"/>
  <c r="Z70" i="54"/>
  <c r="AA70" i="54"/>
  <c r="AB70" i="54"/>
  <c r="AC70" i="54"/>
  <c r="AD70" i="54"/>
  <c r="AE70" i="54"/>
  <c r="AF70" i="54"/>
  <c r="AG70" i="54"/>
  <c r="AH70" i="54"/>
  <c r="AI70" i="54"/>
  <c r="AJ70" i="54"/>
  <c r="AK70" i="54"/>
  <c r="AL70" i="54"/>
  <c r="AM70" i="54"/>
  <c r="AN70" i="54"/>
  <c r="AO70" i="54"/>
  <c r="AP70" i="54"/>
  <c r="AQ70" i="54"/>
  <c r="AR70" i="54"/>
  <c r="AS70" i="54"/>
  <c r="AT70" i="54"/>
  <c r="AU70" i="54"/>
  <c r="AV70" i="54"/>
  <c r="AW70" i="54"/>
  <c r="AX70" i="54"/>
  <c r="AY70" i="54"/>
  <c r="AZ70" i="54"/>
  <c r="BA70" i="54"/>
  <c r="BB70" i="54"/>
  <c r="BC70" i="54"/>
  <c r="BD70" i="54"/>
  <c r="BE70" i="54"/>
  <c r="BF70" i="54"/>
  <c r="BG70" i="54"/>
  <c r="BH70" i="54"/>
  <c r="BI70" i="54"/>
  <c r="BJ70" i="54"/>
  <c r="BK70" i="54"/>
  <c r="BL70" i="54"/>
  <c r="BM70" i="54"/>
  <c r="BN70" i="54"/>
  <c r="F71" i="54"/>
  <c r="G71" i="54"/>
  <c r="H71" i="54"/>
  <c r="I71" i="54"/>
  <c r="J71" i="54"/>
  <c r="K71" i="54"/>
  <c r="L71" i="54"/>
  <c r="M71" i="54"/>
  <c r="N71" i="54"/>
  <c r="O71" i="54"/>
  <c r="P71" i="54"/>
  <c r="Q71" i="54"/>
  <c r="R71" i="54"/>
  <c r="S71" i="54"/>
  <c r="T71" i="54"/>
  <c r="U71" i="54"/>
  <c r="V71" i="54"/>
  <c r="W71" i="54"/>
  <c r="X71" i="54"/>
  <c r="Y71" i="54"/>
  <c r="Z71" i="54"/>
  <c r="AA71" i="54"/>
  <c r="AB71" i="54"/>
  <c r="AC71" i="54"/>
  <c r="AD71" i="54"/>
  <c r="AE71" i="54"/>
  <c r="AF71" i="54"/>
  <c r="AG71" i="54"/>
  <c r="AH71" i="54"/>
  <c r="AI71" i="54"/>
  <c r="AJ71" i="54"/>
  <c r="AK71" i="54"/>
  <c r="AL71" i="54"/>
  <c r="AM71" i="54"/>
  <c r="AN71" i="54"/>
  <c r="AO71" i="54"/>
  <c r="AP71" i="54"/>
  <c r="AQ71" i="54"/>
  <c r="AR71" i="54"/>
  <c r="AS71" i="54"/>
  <c r="AT71" i="54"/>
  <c r="AU71" i="54"/>
  <c r="AV71" i="54"/>
  <c r="AW71" i="54"/>
  <c r="AX71" i="54"/>
  <c r="AY71" i="54"/>
  <c r="AZ71" i="54"/>
  <c r="BA71" i="54"/>
  <c r="BB71" i="54"/>
  <c r="BC71" i="54"/>
  <c r="BD71" i="54"/>
  <c r="BE71" i="54"/>
  <c r="BF71" i="54"/>
  <c r="BG71" i="54"/>
  <c r="BH71" i="54"/>
  <c r="BI71" i="54"/>
  <c r="BJ71" i="54"/>
  <c r="BK71" i="54"/>
  <c r="BL71" i="54"/>
  <c r="BM71" i="54"/>
  <c r="BN71" i="54"/>
  <c r="F72" i="54"/>
  <c r="G72" i="54"/>
  <c r="H72" i="54"/>
  <c r="I72" i="54"/>
  <c r="J72" i="54"/>
  <c r="K72" i="54"/>
  <c r="L72" i="54"/>
  <c r="M72" i="54"/>
  <c r="N72" i="54"/>
  <c r="O72" i="54"/>
  <c r="P72" i="54"/>
  <c r="Q72" i="54"/>
  <c r="R72" i="54"/>
  <c r="S72" i="54"/>
  <c r="T72" i="54"/>
  <c r="U72" i="54"/>
  <c r="V72" i="54"/>
  <c r="W72" i="54"/>
  <c r="X72" i="54"/>
  <c r="Y72" i="54"/>
  <c r="Z72" i="54"/>
  <c r="AA72" i="54"/>
  <c r="AB72" i="54"/>
  <c r="AC72" i="54"/>
  <c r="AD72" i="54"/>
  <c r="AE72" i="54"/>
  <c r="AF72" i="54"/>
  <c r="AG72" i="54"/>
  <c r="AH72" i="54"/>
  <c r="AI72" i="54"/>
  <c r="AJ72" i="54"/>
  <c r="AK72" i="54"/>
  <c r="AL72" i="54"/>
  <c r="AM72" i="54"/>
  <c r="AN72" i="54"/>
  <c r="AO72" i="54"/>
  <c r="AP72" i="54"/>
  <c r="AQ72" i="54"/>
  <c r="AR72" i="54"/>
  <c r="AS72" i="54"/>
  <c r="AT72" i="54"/>
  <c r="AU72" i="54"/>
  <c r="AV72" i="54"/>
  <c r="AW72" i="54"/>
  <c r="AX72" i="54"/>
  <c r="AY72" i="54"/>
  <c r="AZ72" i="54"/>
  <c r="BA72" i="54"/>
  <c r="BB72" i="54"/>
  <c r="BC72" i="54"/>
  <c r="BD72" i="54"/>
  <c r="BE72" i="54"/>
  <c r="BF72" i="54"/>
  <c r="BG72" i="54"/>
  <c r="BH72" i="54"/>
  <c r="BI72" i="54"/>
  <c r="BJ72" i="54"/>
  <c r="BK72" i="54"/>
  <c r="BL72" i="54"/>
  <c r="BM72" i="54"/>
  <c r="BN72" i="54"/>
  <c r="F73" i="54"/>
  <c r="G73" i="54"/>
  <c r="H73" i="54"/>
  <c r="I73" i="54"/>
  <c r="J73" i="54"/>
  <c r="K73" i="54"/>
  <c r="L73" i="54"/>
  <c r="M73" i="54"/>
  <c r="N73" i="54"/>
  <c r="O73" i="54"/>
  <c r="P73" i="54"/>
  <c r="Q73" i="54"/>
  <c r="R73" i="54"/>
  <c r="S73" i="54"/>
  <c r="T73" i="54"/>
  <c r="U73" i="54"/>
  <c r="V73" i="54"/>
  <c r="W73" i="54"/>
  <c r="X73" i="54"/>
  <c r="Y73" i="54"/>
  <c r="Z73" i="54"/>
  <c r="AA73" i="54"/>
  <c r="AB73" i="54"/>
  <c r="AC73" i="54"/>
  <c r="AD73" i="54"/>
  <c r="AE73" i="54"/>
  <c r="AF73" i="54"/>
  <c r="AG73" i="54"/>
  <c r="AH73" i="54"/>
  <c r="AI73" i="54"/>
  <c r="AJ73" i="54"/>
  <c r="AK73" i="54"/>
  <c r="AL73" i="54"/>
  <c r="AM73" i="54"/>
  <c r="AN73" i="54"/>
  <c r="AO73" i="54"/>
  <c r="AP73" i="54"/>
  <c r="AQ73" i="54"/>
  <c r="AR73" i="54"/>
  <c r="AS73" i="54"/>
  <c r="AT73" i="54"/>
  <c r="AU73" i="54"/>
  <c r="AV73" i="54"/>
  <c r="AW73" i="54"/>
  <c r="AX73" i="54"/>
  <c r="AY73" i="54"/>
  <c r="AZ73" i="54"/>
  <c r="BA73" i="54"/>
  <c r="BB73" i="54"/>
  <c r="BC73" i="54"/>
  <c r="BD73" i="54"/>
  <c r="BE73" i="54"/>
  <c r="BF73" i="54"/>
  <c r="BG73" i="54"/>
  <c r="BH73" i="54"/>
  <c r="BI73" i="54"/>
  <c r="BJ73" i="54"/>
  <c r="BK73" i="54"/>
  <c r="BL73" i="54"/>
  <c r="BM73" i="54"/>
  <c r="BN73" i="54"/>
  <c r="F74" i="54"/>
  <c r="G74" i="54"/>
  <c r="H74" i="54"/>
  <c r="I74" i="54"/>
  <c r="J74" i="54"/>
  <c r="K74" i="54"/>
  <c r="L74" i="54"/>
  <c r="M74" i="54"/>
  <c r="N74" i="54"/>
  <c r="O74" i="54"/>
  <c r="P74" i="54"/>
  <c r="Q74" i="54"/>
  <c r="R74" i="54"/>
  <c r="S74" i="54"/>
  <c r="T74" i="54"/>
  <c r="U74" i="54"/>
  <c r="V74" i="54"/>
  <c r="W74" i="54"/>
  <c r="X74" i="54"/>
  <c r="Y74" i="54"/>
  <c r="Z74" i="54"/>
  <c r="AA74" i="54"/>
  <c r="AB74" i="54"/>
  <c r="AC74" i="54"/>
  <c r="AD74" i="54"/>
  <c r="AE74" i="54"/>
  <c r="AF74" i="54"/>
  <c r="AG74" i="54"/>
  <c r="AH74" i="54"/>
  <c r="AI74" i="54"/>
  <c r="AJ74" i="54"/>
  <c r="AK74" i="54"/>
  <c r="AL74" i="54"/>
  <c r="AM74" i="54"/>
  <c r="AN74" i="54"/>
  <c r="AO74" i="54"/>
  <c r="AP74" i="54"/>
  <c r="AQ74" i="54"/>
  <c r="AR74" i="54"/>
  <c r="AS74" i="54"/>
  <c r="AT74" i="54"/>
  <c r="AU74" i="54"/>
  <c r="AV74" i="54"/>
  <c r="AW74" i="54"/>
  <c r="AX74" i="54"/>
  <c r="AY74" i="54"/>
  <c r="AZ74" i="54"/>
  <c r="BA74" i="54"/>
  <c r="BB74" i="54"/>
  <c r="BC74" i="54"/>
  <c r="BD74" i="54"/>
  <c r="BE74" i="54"/>
  <c r="BF74" i="54"/>
  <c r="BG74" i="54"/>
  <c r="BH74" i="54"/>
  <c r="BI74" i="54"/>
  <c r="BJ74" i="54"/>
  <c r="BK74" i="54"/>
  <c r="BL74" i="54"/>
  <c r="BM74" i="54"/>
  <c r="BN74" i="54"/>
  <c r="F75" i="54"/>
  <c r="G75" i="54"/>
  <c r="H75" i="54"/>
  <c r="I75" i="54"/>
  <c r="J75" i="54"/>
  <c r="K75" i="54"/>
  <c r="L75" i="54"/>
  <c r="M75" i="54"/>
  <c r="N75" i="54"/>
  <c r="O75" i="54"/>
  <c r="P75" i="54"/>
  <c r="Q75" i="54"/>
  <c r="R75" i="54"/>
  <c r="S75" i="54"/>
  <c r="T75" i="54"/>
  <c r="U75" i="54"/>
  <c r="V75" i="54"/>
  <c r="W75" i="54"/>
  <c r="X75" i="54"/>
  <c r="Y75" i="54"/>
  <c r="Z75" i="54"/>
  <c r="AA75" i="54"/>
  <c r="AB75" i="54"/>
  <c r="AC75" i="54"/>
  <c r="AD75" i="54"/>
  <c r="AE75" i="54"/>
  <c r="AF75" i="54"/>
  <c r="AG75" i="54"/>
  <c r="AH75" i="54"/>
  <c r="AI75" i="54"/>
  <c r="AJ75" i="54"/>
  <c r="AK75" i="54"/>
  <c r="AL75" i="54"/>
  <c r="AM75" i="54"/>
  <c r="AN75" i="54"/>
  <c r="AO75" i="54"/>
  <c r="AP75" i="54"/>
  <c r="AQ75" i="54"/>
  <c r="AR75" i="54"/>
  <c r="AS75" i="54"/>
  <c r="AT75" i="54"/>
  <c r="AU75" i="54"/>
  <c r="AV75" i="54"/>
  <c r="AW75" i="54"/>
  <c r="AX75" i="54"/>
  <c r="AY75" i="54"/>
  <c r="AZ75" i="54"/>
  <c r="BA75" i="54"/>
  <c r="BB75" i="54"/>
  <c r="BC75" i="54"/>
  <c r="BD75" i="54"/>
  <c r="BE75" i="54"/>
  <c r="BF75" i="54"/>
  <c r="BG75" i="54"/>
  <c r="BH75" i="54"/>
  <c r="BI75" i="54"/>
  <c r="BJ75" i="54"/>
  <c r="BK75" i="54"/>
  <c r="BL75" i="54"/>
  <c r="BM75" i="54"/>
  <c r="BN75" i="54"/>
  <c r="F76" i="54"/>
  <c r="G76" i="54"/>
  <c r="H76" i="54"/>
  <c r="I76" i="54"/>
  <c r="J76" i="54"/>
  <c r="K76" i="54"/>
  <c r="L76" i="54"/>
  <c r="M76" i="54"/>
  <c r="N76" i="54"/>
  <c r="O76" i="54"/>
  <c r="P76" i="54"/>
  <c r="Q76" i="54"/>
  <c r="R76" i="54"/>
  <c r="S76" i="54"/>
  <c r="T76" i="54"/>
  <c r="U76" i="54"/>
  <c r="V76" i="54"/>
  <c r="W76" i="54"/>
  <c r="X76" i="54"/>
  <c r="Y76" i="54"/>
  <c r="Z76" i="54"/>
  <c r="AA76" i="54"/>
  <c r="AB76" i="54"/>
  <c r="AC76" i="54"/>
  <c r="AD76" i="54"/>
  <c r="AE76" i="54"/>
  <c r="AF76" i="54"/>
  <c r="AG76" i="54"/>
  <c r="AH76" i="54"/>
  <c r="AI76" i="54"/>
  <c r="AJ76" i="54"/>
  <c r="AK76" i="54"/>
  <c r="AL76" i="54"/>
  <c r="AM76" i="54"/>
  <c r="AN76" i="54"/>
  <c r="AO76" i="54"/>
  <c r="AP76" i="54"/>
  <c r="AQ76" i="54"/>
  <c r="AR76" i="54"/>
  <c r="AS76" i="54"/>
  <c r="AT76" i="54"/>
  <c r="AU76" i="54"/>
  <c r="AV76" i="54"/>
  <c r="AW76" i="54"/>
  <c r="AX76" i="54"/>
  <c r="AY76" i="54"/>
  <c r="AZ76" i="54"/>
  <c r="BA76" i="54"/>
  <c r="BB76" i="54"/>
  <c r="BC76" i="54"/>
  <c r="BD76" i="54"/>
  <c r="BE76" i="54"/>
  <c r="BF76" i="54"/>
  <c r="BG76" i="54"/>
  <c r="BH76" i="54"/>
  <c r="BI76" i="54"/>
  <c r="BJ76" i="54"/>
  <c r="BK76" i="54"/>
  <c r="BL76" i="54"/>
  <c r="BM76" i="54"/>
  <c r="BN76" i="54"/>
  <c r="F77" i="54"/>
  <c r="G77" i="54"/>
  <c r="H77" i="54"/>
  <c r="I77" i="54"/>
  <c r="J77" i="54"/>
  <c r="K77" i="54"/>
  <c r="L77" i="54"/>
  <c r="M77" i="54"/>
  <c r="N77" i="54"/>
  <c r="O77" i="54"/>
  <c r="P77" i="54"/>
  <c r="Q77" i="54"/>
  <c r="R77" i="54"/>
  <c r="S77" i="54"/>
  <c r="T77" i="54"/>
  <c r="U77" i="54"/>
  <c r="V77" i="54"/>
  <c r="W77" i="54"/>
  <c r="X77" i="54"/>
  <c r="Y77" i="54"/>
  <c r="Z77" i="54"/>
  <c r="AA77" i="54"/>
  <c r="AB77" i="54"/>
  <c r="AC77" i="54"/>
  <c r="AD77" i="54"/>
  <c r="AE77" i="54"/>
  <c r="AF77" i="54"/>
  <c r="AG77" i="54"/>
  <c r="AH77" i="54"/>
  <c r="AI77" i="54"/>
  <c r="AJ77" i="54"/>
  <c r="AK77" i="54"/>
  <c r="AL77" i="54"/>
  <c r="AM77" i="54"/>
  <c r="AN77" i="54"/>
  <c r="AO77" i="54"/>
  <c r="AP77" i="54"/>
  <c r="AQ77" i="54"/>
  <c r="AR77" i="54"/>
  <c r="AS77" i="54"/>
  <c r="AT77" i="54"/>
  <c r="AU77" i="54"/>
  <c r="AV77" i="54"/>
  <c r="AW77" i="54"/>
  <c r="AX77" i="54"/>
  <c r="AY77" i="54"/>
  <c r="AZ77" i="54"/>
  <c r="BA77" i="54"/>
  <c r="BB77" i="54"/>
  <c r="BC77" i="54"/>
  <c r="BD77" i="54"/>
  <c r="BE77" i="54"/>
  <c r="BF77" i="54"/>
  <c r="BG77" i="54"/>
  <c r="BH77" i="54"/>
  <c r="BI77" i="54"/>
  <c r="BJ77" i="54"/>
  <c r="BK77" i="54"/>
  <c r="BL77" i="54"/>
  <c r="BM77" i="54"/>
  <c r="BN77" i="54"/>
  <c r="F78" i="54"/>
  <c r="G78" i="54"/>
  <c r="H78" i="54"/>
  <c r="I78" i="54"/>
  <c r="J78" i="54"/>
  <c r="K78" i="54"/>
  <c r="L78" i="54"/>
  <c r="M78" i="54"/>
  <c r="N78" i="54"/>
  <c r="O78" i="54"/>
  <c r="P78" i="54"/>
  <c r="Q78" i="54"/>
  <c r="R78" i="54"/>
  <c r="S78" i="54"/>
  <c r="T78" i="54"/>
  <c r="U78" i="54"/>
  <c r="V78" i="54"/>
  <c r="W78" i="54"/>
  <c r="X78" i="54"/>
  <c r="Y78" i="54"/>
  <c r="Z78" i="54"/>
  <c r="AA78" i="54"/>
  <c r="AB78" i="54"/>
  <c r="AC78" i="54"/>
  <c r="AD78" i="54"/>
  <c r="AE78" i="54"/>
  <c r="AF78" i="54"/>
  <c r="AG78" i="54"/>
  <c r="AH78" i="54"/>
  <c r="AI78" i="54"/>
  <c r="AJ78" i="54"/>
  <c r="AK78" i="54"/>
  <c r="AL78" i="54"/>
  <c r="AM78" i="54"/>
  <c r="AN78" i="54"/>
  <c r="AO78" i="54"/>
  <c r="AP78" i="54"/>
  <c r="AQ78" i="54"/>
  <c r="AR78" i="54"/>
  <c r="AS78" i="54"/>
  <c r="AT78" i="54"/>
  <c r="AU78" i="54"/>
  <c r="AV78" i="54"/>
  <c r="AW78" i="54"/>
  <c r="AX78" i="54"/>
  <c r="AY78" i="54"/>
  <c r="AZ78" i="54"/>
  <c r="BA78" i="54"/>
  <c r="BB78" i="54"/>
  <c r="BC78" i="54"/>
  <c r="BD78" i="54"/>
  <c r="BE78" i="54"/>
  <c r="BF78" i="54"/>
  <c r="BG78" i="54"/>
  <c r="BH78" i="54"/>
  <c r="BI78" i="54"/>
  <c r="BJ78" i="54"/>
  <c r="BK78" i="54"/>
  <c r="BL78" i="54"/>
  <c r="BM78" i="54"/>
  <c r="BN78" i="54"/>
  <c r="F79" i="54"/>
  <c r="G79" i="54"/>
  <c r="H79" i="54"/>
  <c r="I79" i="54"/>
  <c r="J79" i="54"/>
  <c r="K79" i="54"/>
  <c r="L79" i="54"/>
  <c r="M79" i="54"/>
  <c r="N79" i="54"/>
  <c r="O79" i="54"/>
  <c r="P79" i="54"/>
  <c r="Q79" i="54"/>
  <c r="R79" i="54"/>
  <c r="S79" i="54"/>
  <c r="T79" i="54"/>
  <c r="U79" i="54"/>
  <c r="V79" i="54"/>
  <c r="W79" i="54"/>
  <c r="X79" i="54"/>
  <c r="Y79" i="54"/>
  <c r="Z79" i="54"/>
  <c r="AA79" i="54"/>
  <c r="AB79" i="54"/>
  <c r="AC79" i="54"/>
  <c r="AD79" i="54"/>
  <c r="AE79" i="54"/>
  <c r="AF79" i="54"/>
  <c r="AG79" i="54"/>
  <c r="AH79" i="54"/>
  <c r="AI79" i="54"/>
  <c r="AJ79" i="54"/>
  <c r="AK79" i="54"/>
  <c r="AL79" i="54"/>
  <c r="AM79" i="54"/>
  <c r="AN79" i="54"/>
  <c r="AO79" i="54"/>
  <c r="AP79" i="54"/>
  <c r="AQ79" i="54"/>
  <c r="AR79" i="54"/>
  <c r="AS79" i="54"/>
  <c r="AT79" i="54"/>
  <c r="AU79" i="54"/>
  <c r="AV79" i="54"/>
  <c r="AW79" i="54"/>
  <c r="AX79" i="54"/>
  <c r="AY79" i="54"/>
  <c r="AZ79" i="54"/>
  <c r="BA79" i="54"/>
  <c r="BB79" i="54"/>
  <c r="BC79" i="54"/>
  <c r="BD79" i="54"/>
  <c r="BE79" i="54"/>
  <c r="BF79" i="54"/>
  <c r="BG79" i="54"/>
  <c r="BH79" i="54"/>
  <c r="BI79" i="54"/>
  <c r="BJ79" i="54"/>
  <c r="BK79" i="54"/>
  <c r="BL79" i="54"/>
  <c r="BM79" i="54"/>
  <c r="BN79" i="54"/>
  <c r="F80" i="54"/>
  <c r="G80" i="54"/>
  <c r="H80" i="54"/>
  <c r="I80" i="54"/>
  <c r="J80" i="54"/>
  <c r="K80" i="54"/>
  <c r="L80" i="54"/>
  <c r="M80" i="54"/>
  <c r="N80" i="54"/>
  <c r="O80" i="54"/>
  <c r="P80" i="54"/>
  <c r="Q80" i="54"/>
  <c r="R80" i="54"/>
  <c r="S80" i="54"/>
  <c r="T80" i="54"/>
  <c r="U80" i="54"/>
  <c r="V80" i="54"/>
  <c r="W80" i="54"/>
  <c r="X80" i="54"/>
  <c r="Y80" i="54"/>
  <c r="Z80" i="54"/>
  <c r="AA80" i="54"/>
  <c r="AB80" i="54"/>
  <c r="AC80" i="54"/>
  <c r="AD80" i="54"/>
  <c r="AE80" i="54"/>
  <c r="AF80" i="54"/>
  <c r="AG80" i="54"/>
  <c r="AH80" i="54"/>
  <c r="AI80" i="54"/>
  <c r="AJ80" i="54"/>
  <c r="AK80" i="54"/>
  <c r="AL80" i="54"/>
  <c r="AM80" i="54"/>
  <c r="AN80" i="54"/>
  <c r="AO80" i="54"/>
  <c r="AP80" i="54"/>
  <c r="AQ80" i="54"/>
  <c r="AR80" i="54"/>
  <c r="AS80" i="54"/>
  <c r="AT80" i="54"/>
  <c r="AU80" i="54"/>
  <c r="AV80" i="54"/>
  <c r="AW80" i="54"/>
  <c r="AX80" i="54"/>
  <c r="AY80" i="54"/>
  <c r="AZ80" i="54"/>
  <c r="BA80" i="54"/>
  <c r="BB80" i="54"/>
  <c r="BC80" i="54"/>
  <c r="BD80" i="54"/>
  <c r="BE80" i="54"/>
  <c r="BF80" i="54"/>
  <c r="BG80" i="54"/>
  <c r="BH80" i="54"/>
  <c r="BI80" i="54"/>
  <c r="BJ80" i="54"/>
  <c r="BK80" i="54"/>
  <c r="BL80" i="54"/>
  <c r="BM80" i="54"/>
  <c r="BN80" i="54"/>
  <c r="F81" i="54"/>
  <c r="G81" i="54"/>
  <c r="H81" i="54"/>
  <c r="I81" i="54"/>
  <c r="J81" i="54"/>
  <c r="K81" i="54"/>
  <c r="L81" i="54"/>
  <c r="M81" i="54"/>
  <c r="N81" i="54"/>
  <c r="O81" i="54"/>
  <c r="P81" i="54"/>
  <c r="Q81" i="54"/>
  <c r="R81" i="54"/>
  <c r="S81" i="54"/>
  <c r="T81" i="54"/>
  <c r="U81" i="54"/>
  <c r="V81" i="54"/>
  <c r="W81" i="54"/>
  <c r="X81" i="54"/>
  <c r="Y81" i="54"/>
  <c r="Z81" i="54"/>
  <c r="AA81" i="54"/>
  <c r="AB81" i="54"/>
  <c r="AC81" i="54"/>
  <c r="AD81" i="54"/>
  <c r="AE81" i="54"/>
  <c r="AF81" i="54"/>
  <c r="AG81" i="54"/>
  <c r="AH81" i="54"/>
  <c r="AI81" i="54"/>
  <c r="AJ81" i="54"/>
  <c r="AK81" i="54"/>
  <c r="AL81" i="54"/>
  <c r="AM81" i="54"/>
  <c r="AN81" i="54"/>
  <c r="AO81" i="54"/>
  <c r="AP81" i="54"/>
  <c r="AQ81" i="54"/>
  <c r="AR81" i="54"/>
  <c r="AS81" i="54"/>
  <c r="AT81" i="54"/>
  <c r="AU81" i="54"/>
  <c r="AV81" i="54"/>
  <c r="AW81" i="54"/>
  <c r="AX81" i="54"/>
  <c r="AY81" i="54"/>
  <c r="AZ81" i="54"/>
  <c r="BA81" i="54"/>
  <c r="BB81" i="54"/>
  <c r="BC81" i="54"/>
  <c r="BD81" i="54"/>
  <c r="BE81" i="54"/>
  <c r="BF81" i="54"/>
  <c r="BG81" i="54"/>
  <c r="BH81" i="54"/>
  <c r="BI81" i="54"/>
  <c r="BJ81" i="54"/>
  <c r="BK81" i="54"/>
  <c r="BL81" i="54"/>
  <c r="BM81" i="54"/>
  <c r="BN81" i="54"/>
  <c r="F82" i="54"/>
  <c r="G82" i="54"/>
  <c r="H82" i="54"/>
  <c r="I82" i="54"/>
  <c r="J82" i="54"/>
  <c r="K82" i="54"/>
  <c r="L82" i="54"/>
  <c r="M82" i="54"/>
  <c r="N82" i="54"/>
  <c r="O82" i="54"/>
  <c r="P82" i="54"/>
  <c r="Q82" i="54"/>
  <c r="R82" i="54"/>
  <c r="S82" i="54"/>
  <c r="T82" i="54"/>
  <c r="U82" i="54"/>
  <c r="V82" i="54"/>
  <c r="W82" i="54"/>
  <c r="X82" i="54"/>
  <c r="Y82" i="54"/>
  <c r="Z82" i="54"/>
  <c r="AA82" i="54"/>
  <c r="AB82" i="54"/>
  <c r="AC82" i="54"/>
  <c r="AD82" i="54"/>
  <c r="AE82" i="54"/>
  <c r="AF82" i="54"/>
  <c r="AG82" i="54"/>
  <c r="AH82" i="54"/>
  <c r="AI82" i="54"/>
  <c r="AJ82" i="54"/>
  <c r="AK82" i="54"/>
  <c r="AL82" i="54"/>
  <c r="AM82" i="54"/>
  <c r="AN82" i="54"/>
  <c r="AO82" i="54"/>
  <c r="AP82" i="54"/>
  <c r="AQ82" i="54"/>
  <c r="AR82" i="54"/>
  <c r="AS82" i="54"/>
  <c r="AT82" i="54"/>
  <c r="AU82" i="54"/>
  <c r="AV82" i="54"/>
  <c r="AW82" i="54"/>
  <c r="AX82" i="54"/>
  <c r="AY82" i="54"/>
  <c r="AZ82" i="54"/>
  <c r="BA82" i="54"/>
  <c r="BB82" i="54"/>
  <c r="BC82" i="54"/>
  <c r="BD82" i="54"/>
  <c r="BE82" i="54"/>
  <c r="BF82" i="54"/>
  <c r="BG82" i="54"/>
  <c r="BH82" i="54"/>
  <c r="BI82" i="54"/>
  <c r="BJ82" i="54"/>
  <c r="BK82" i="54"/>
  <c r="BL82" i="54"/>
  <c r="BM82" i="54"/>
  <c r="BN82" i="54"/>
  <c r="F83" i="54"/>
  <c r="G83" i="54"/>
  <c r="H83" i="54"/>
  <c r="I83" i="54"/>
  <c r="J83" i="54"/>
  <c r="K83" i="54"/>
  <c r="L83" i="54"/>
  <c r="M83" i="54"/>
  <c r="N83" i="54"/>
  <c r="O83" i="54"/>
  <c r="P83" i="54"/>
  <c r="Q83" i="54"/>
  <c r="R83" i="54"/>
  <c r="S83" i="54"/>
  <c r="T83" i="54"/>
  <c r="U83" i="54"/>
  <c r="V83" i="54"/>
  <c r="W83" i="54"/>
  <c r="X83" i="54"/>
  <c r="Y83" i="54"/>
  <c r="Z83" i="54"/>
  <c r="AA83" i="54"/>
  <c r="AB83" i="54"/>
  <c r="AC83" i="54"/>
  <c r="AD83" i="54"/>
  <c r="AE83" i="54"/>
  <c r="AF83" i="54"/>
  <c r="AG83" i="54"/>
  <c r="AH83" i="54"/>
  <c r="AI83" i="54"/>
  <c r="AJ83" i="54"/>
  <c r="AK83" i="54"/>
  <c r="AL83" i="54"/>
  <c r="AM83" i="54"/>
  <c r="AN83" i="54"/>
  <c r="AO83" i="54"/>
  <c r="AP83" i="54"/>
  <c r="AQ83" i="54"/>
  <c r="AR83" i="54"/>
  <c r="AS83" i="54"/>
  <c r="AT83" i="54"/>
  <c r="AU83" i="54"/>
  <c r="AV83" i="54"/>
  <c r="AW83" i="54"/>
  <c r="AX83" i="54"/>
  <c r="AY83" i="54"/>
  <c r="AZ83" i="54"/>
  <c r="BA83" i="54"/>
  <c r="BB83" i="54"/>
  <c r="BC83" i="54"/>
  <c r="BD83" i="54"/>
  <c r="BE83" i="54"/>
  <c r="BF83" i="54"/>
  <c r="BG83" i="54"/>
  <c r="BH83" i="54"/>
  <c r="BI83" i="54"/>
  <c r="BJ83" i="54"/>
  <c r="BK83" i="54"/>
  <c r="BL83" i="54"/>
  <c r="BM83" i="54"/>
  <c r="BN83" i="54"/>
  <c r="F84" i="54"/>
  <c r="G84" i="54"/>
  <c r="H84" i="54"/>
  <c r="I84" i="54"/>
  <c r="J84" i="54"/>
  <c r="K84" i="54"/>
  <c r="L84" i="54"/>
  <c r="M84" i="54"/>
  <c r="N84" i="54"/>
  <c r="O84" i="54"/>
  <c r="P84" i="54"/>
  <c r="Q84" i="54"/>
  <c r="R84" i="54"/>
  <c r="S84" i="54"/>
  <c r="T84" i="54"/>
  <c r="U84" i="54"/>
  <c r="V84" i="54"/>
  <c r="W84" i="54"/>
  <c r="X84" i="54"/>
  <c r="Y84" i="54"/>
  <c r="Z84" i="54"/>
  <c r="AA84" i="54"/>
  <c r="AB84" i="54"/>
  <c r="AC84" i="54"/>
  <c r="AD84" i="54"/>
  <c r="AE84" i="54"/>
  <c r="AF84" i="54"/>
  <c r="AG84" i="54"/>
  <c r="AH84" i="54"/>
  <c r="AI84" i="54"/>
  <c r="AJ84" i="54"/>
  <c r="AK84" i="54"/>
  <c r="AL84" i="54"/>
  <c r="AM84" i="54"/>
  <c r="AN84" i="54"/>
  <c r="AO84" i="54"/>
  <c r="AP84" i="54"/>
  <c r="AQ84" i="54"/>
  <c r="AR84" i="54"/>
  <c r="AS84" i="54"/>
  <c r="AT84" i="54"/>
  <c r="AU84" i="54"/>
  <c r="AV84" i="54"/>
  <c r="AW84" i="54"/>
  <c r="AX84" i="54"/>
  <c r="AY84" i="54"/>
  <c r="AZ84" i="54"/>
  <c r="BA84" i="54"/>
  <c r="BB84" i="54"/>
  <c r="BC84" i="54"/>
  <c r="BD84" i="54"/>
  <c r="BE84" i="54"/>
  <c r="BF84" i="54"/>
  <c r="BG84" i="54"/>
  <c r="BH84" i="54"/>
  <c r="BI84" i="54"/>
  <c r="BJ84" i="54"/>
  <c r="BK84" i="54"/>
  <c r="BL84" i="54"/>
  <c r="BM84" i="54"/>
  <c r="BN84" i="54"/>
  <c r="F85" i="54"/>
  <c r="G85" i="54"/>
  <c r="H85" i="54"/>
  <c r="I85" i="54"/>
  <c r="J85" i="54"/>
  <c r="K85" i="54"/>
  <c r="L85" i="54"/>
  <c r="M85" i="54"/>
  <c r="N85" i="54"/>
  <c r="O85" i="54"/>
  <c r="P85" i="54"/>
  <c r="Q85" i="54"/>
  <c r="R85" i="54"/>
  <c r="S85" i="54"/>
  <c r="T85" i="54"/>
  <c r="U85" i="54"/>
  <c r="V85" i="54"/>
  <c r="W85" i="54"/>
  <c r="X85" i="54"/>
  <c r="Y85" i="54"/>
  <c r="Z85" i="54"/>
  <c r="AA85" i="54"/>
  <c r="AB85" i="54"/>
  <c r="AC85" i="54"/>
  <c r="AD85" i="54"/>
  <c r="AE85" i="54"/>
  <c r="AF85" i="54"/>
  <c r="AG85" i="54"/>
  <c r="AH85" i="54"/>
  <c r="AI85" i="54"/>
  <c r="AJ85" i="54"/>
  <c r="AK85" i="54"/>
  <c r="AL85" i="54"/>
  <c r="AM85" i="54"/>
  <c r="AN85" i="54"/>
  <c r="AO85" i="54"/>
  <c r="AP85" i="54"/>
  <c r="AQ85" i="54"/>
  <c r="AR85" i="54"/>
  <c r="AS85" i="54"/>
  <c r="AT85" i="54"/>
  <c r="AU85" i="54"/>
  <c r="AV85" i="54"/>
  <c r="AW85" i="54"/>
  <c r="AX85" i="54"/>
  <c r="AY85" i="54"/>
  <c r="AZ85" i="54"/>
  <c r="BA85" i="54"/>
  <c r="BB85" i="54"/>
  <c r="BC85" i="54"/>
  <c r="BD85" i="54"/>
  <c r="BE85" i="54"/>
  <c r="BF85" i="54"/>
  <c r="BG85" i="54"/>
  <c r="BH85" i="54"/>
  <c r="BI85" i="54"/>
  <c r="BJ85" i="54"/>
  <c r="BK85" i="54"/>
  <c r="BL85" i="54"/>
  <c r="BM85" i="54"/>
  <c r="BN85" i="54"/>
  <c r="F86" i="54"/>
  <c r="G86" i="54"/>
  <c r="H86" i="54"/>
  <c r="I86" i="54"/>
  <c r="J86" i="54"/>
  <c r="K86" i="54"/>
  <c r="L86" i="54"/>
  <c r="M86" i="54"/>
  <c r="N86" i="54"/>
  <c r="O86" i="54"/>
  <c r="P86" i="54"/>
  <c r="Q86" i="54"/>
  <c r="R86" i="54"/>
  <c r="S86" i="54"/>
  <c r="T86" i="54"/>
  <c r="U86" i="54"/>
  <c r="V86" i="54"/>
  <c r="W86" i="54"/>
  <c r="X86" i="54"/>
  <c r="Y86" i="54"/>
  <c r="Z86" i="54"/>
  <c r="AA86" i="54"/>
  <c r="AB86" i="54"/>
  <c r="AC86" i="54"/>
  <c r="AD86" i="54"/>
  <c r="AE86" i="54"/>
  <c r="AF86" i="54"/>
  <c r="AG86" i="54"/>
  <c r="AH86" i="54"/>
  <c r="AI86" i="54"/>
  <c r="AJ86" i="54"/>
  <c r="AK86" i="54"/>
  <c r="AL86" i="54"/>
  <c r="AM86" i="54"/>
  <c r="AN86" i="54"/>
  <c r="AO86" i="54"/>
  <c r="AP86" i="54"/>
  <c r="AQ86" i="54"/>
  <c r="AR86" i="54"/>
  <c r="AS86" i="54"/>
  <c r="AT86" i="54"/>
  <c r="AU86" i="54"/>
  <c r="AV86" i="54"/>
  <c r="AW86" i="54"/>
  <c r="AX86" i="54"/>
  <c r="AY86" i="54"/>
  <c r="AZ86" i="54"/>
  <c r="BA86" i="54"/>
  <c r="BB86" i="54"/>
  <c r="BC86" i="54"/>
  <c r="BD86" i="54"/>
  <c r="BE86" i="54"/>
  <c r="BF86" i="54"/>
  <c r="BG86" i="54"/>
  <c r="BH86" i="54"/>
  <c r="BI86" i="54"/>
  <c r="BJ86" i="54"/>
  <c r="BK86" i="54"/>
  <c r="BL86" i="54"/>
  <c r="BM86" i="54"/>
  <c r="BN86" i="54"/>
  <c r="F87" i="54"/>
  <c r="G87" i="54"/>
  <c r="H87" i="54"/>
  <c r="I87" i="54"/>
  <c r="J87" i="54"/>
  <c r="K87" i="54"/>
  <c r="L87" i="54"/>
  <c r="M87" i="54"/>
  <c r="N87" i="54"/>
  <c r="O87" i="54"/>
  <c r="P87" i="54"/>
  <c r="Q87" i="54"/>
  <c r="R87" i="54"/>
  <c r="S87" i="54"/>
  <c r="T87" i="54"/>
  <c r="U87" i="54"/>
  <c r="V87" i="54"/>
  <c r="W87" i="54"/>
  <c r="X87" i="54"/>
  <c r="Y87" i="54"/>
  <c r="Z87" i="54"/>
  <c r="AA87" i="54"/>
  <c r="AB87" i="54"/>
  <c r="AC87" i="54"/>
  <c r="AD87" i="54"/>
  <c r="AE87" i="54"/>
  <c r="AF87" i="54"/>
  <c r="AG87" i="54"/>
  <c r="AH87" i="54"/>
  <c r="AI87" i="54"/>
  <c r="AJ87" i="54"/>
  <c r="AK87" i="54"/>
  <c r="AL87" i="54"/>
  <c r="AM87" i="54"/>
  <c r="AN87" i="54"/>
  <c r="AO87" i="54"/>
  <c r="AP87" i="54"/>
  <c r="AQ87" i="54"/>
  <c r="AR87" i="54"/>
  <c r="AS87" i="54"/>
  <c r="AT87" i="54"/>
  <c r="AU87" i="54"/>
  <c r="AV87" i="54"/>
  <c r="AW87" i="54"/>
  <c r="AX87" i="54"/>
  <c r="AY87" i="54"/>
  <c r="AZ87" i="54"/>
  <c r="BA87" i="54"/>
  <c r="BB87" i="54"/>
  <c r="BC87" i="54"/>
  <c r="BD87" i="54"/>
  <c r="BE87" i="54"/>
  <c r="BF87" i="54"/>
  <c r="BG87" i="54"/>
  <c r="BH87" i="54"/>
  <c r="BI87" i="54"/>
  <c r="BJ87" i="54"/>
  <c r="BK87" i="54"/>
  <c r="BL87" i="54"/>
  <c r="BM87" i="54"/>
  <c r="BN87" i="54"/>
  <c r="F88" i="54"/>
  <c r="G88" i="54"/>
  <c r="H88" i="54"/>
  <c r="I88" i="54"/>
  <c r="J88" i="54"/>
  <c r="K88" i="54"/>
  <c r="L88" i="54"/>
  <c r="M88" i="54"/>
  <c r="N88" i="54"/>
  <c r="O88" i="54"/>
  <c r="P88" i="54"/>
  <c r="Q88" i="54"/>
  <c r="R88" i="54"/>
  <c r="S88" i="54"/>
  <c r="T88" i="54"/>
  <c r="U88" i="54"/>
  <c r="V88" i="54"/>
  <c r="W88" i="54"/>
  <c r="X88" i="54"/>
  <c r="Y88" i="54"/>
  <c r="Z88" i="54"/>
  <c r="AA88" i="54"/>
  <c r="AB88" i="54"/>
  <c r="AC88" i="54"/>
  <c r="AD88" i="54"/>
  <c r="AE88" i="54"/>
  <c r="AF88" i="54"/>
  <c r="AG88" i="54"/>
  <c r="AH88" i="54"/>
  <c r="AI88" i="54"/>
  <c r="AJ88" i="54"/>
  <c r="AK88" i="54"/>
  <c r="AL88" i="54"/>
  <c r="AM88" i="54"/>
  <c r="AN88" i="54"/>
  <c r="AO88" i="54"/>
  <c r="AP88" i="54"/>
  <c r="AQ88" i="54"/>
  <c r="AR88" i="54"/>
  <c r="AS88" i="54"/>
  <c r="AT88" i="54"/>
  <c r="AU88" i="54"/>
  <c r="AV88" i="54"/>
  <c r="AW88" i="54"/>
  <c r="AX88" i="54"/>
  <c r="AY88" i="54"/>
  <c r="AZ88" i="54"/>
  <c r="BA88" i="54"/>
  <c r="BB88" i="54"/>
  <c r="BC88" i="54"/>
  <c r="BD88" i="54"/>
  <c r="BE88" i="54"/>
  <c r="BF88" i="54"/>
  <c r="BG88" i="54"/>
  <c r="BH88" i="54"/>
  <c r="BI88" i="54"/>
  <c r="BJ88" i="54"/>
  <c r="BK88" i="54"/>
  <c r="BL88" i="54"/>
  <c r="BM88" i="54"/>
  <c r="BN88" i="54"/>
  <c r="F89" i="54"/>
  <c r="G89" i="54"/>
  <c r="H89" i="54"/>
  <c r="I89" i="54"/>
  <c r="J89" i="54"/>
  <c r="K89" i="54"/>
  <c r="L89" i="54"/>
  <c r="M89" i="54"/>
  <c r="N89" i="54"/>
  <c r="O89" i="54"/>
  <c r="P89" i="54"/>
  <c r="Q89" i="54"/>
  <c r="R89" i="54"/>
  <c r="S89" i="54"/>
  <c r="T89" i="54"/>
  <c r="U89" i="54"/>
  <c r="V89" i="54"/>
  <c r="W89" i="54"/>
  <c r="X89" i="54"/>
  <c r="Y89" i="54"/>
  <c r="Z89" i="54"/>
  <c r="AA89" i="54"/>
  <c r="AB89" i="54"/>
  <c r="AC89" i="54"/>
  <c r="AD89" i="54"/>
  <c r="AE89" i="54"/>
  <c r="AF89" i="54"/>
  <c r="AG89" i="54"/>
  <c r="AH89" i="54"/>
  <c r="AI89" i="54"/>
  <c r="AJ89" i="54"/>
  <c r="AK89" i="54"/>
  <c r="AL89" i="54"/>
  <c r="AM89" i="54"/>
  <c r="AN89" i="54"/>
  <c r="AO89" i="54"/>
  <c r="AP89" i="54"/>
  <c r="AQ89" i="54"/>
  <c r="AR89" i="54"/>
  <c r="AS89" i="54"/>
  <c r="AT89" i="54"/>
  <c r="AU89" i="54"/>
  <c r="AV89" i="54"/>
  <c r="AW89" i="54"/>
  <c r="AX89" i="54"/>
  <c r="AY89" i="54"/>
  <c r="AZ89" i="54"/>
  <c r="BA89" i="54"/>
  <c r="BB89" i="54"/>
  <c r="BC89" i="54"/>
  <c r="BD89" i="54"/>
  <c r="BE89" i="54"/>
  <c r="BF89" i="54"/>
  <c r="BG89" i="54"/>
  <c r="BH89" i="54"/>
  <c r="BI89" i="54"/>
  <c r="BJ89" i="54"/>
  <c r="BK89" i="54"/>
  <c r="BL89" i="54"/>
  <c r="BM89" i="54"/>
  <c r="BN89" i="54"/>
  <c r="F90" i="54"/>
  <c r="G90" i="54"/>
  <c r="H90" i="54"/>
  <c r="I90" i="54"/>
  <c r="J90" i="54"/>
  <c r="K90" i="54"/>
  <c r="L90" i="54"/>
  <c r="M90" i="54"/>
  <c r="N90" i="54"/>
  <c r="O90" i="54"/>
  <c r="P90" i="54"/>
  <c r="Q90" i="54"/>
  <c r="R90" i="54"/>
  <c r="S90" i="54"/>
  <c r="T90" i="54"/>
  <c r="U90" i="54"/>
  <c r="V90" i="54"/>
  <c r="W90" i="54"/>
  <c r="X90" i="54"/>
  <c r="Y90" i="54"/>
  <c r="Z90" i="54"/>
  <c r="AA90" i="54"/>
  <c r="AB90" i="54"/>
  <c r="AC90" i="54"/>
  <c r="AD90" i="54"/>
  <c r="AE90" i="54"/>
  <c r="AF90" i="54"/>
  <c r="AG90" i="54"/>
  <c r="AH90" i="54"/>
  <c r="AI90" i="54"/>
  <c r="AJ90" i="54"/>
  <c r="AK90" i="54"/>
  <c r="AL90" i="54"/>
  <c r="AM90" i="54"/>
  <c r="AN90" i="54"/>
  <c r="AO90" i="54"/>
  <c r="AP90" i="54"/>
  <c r="AQ90" i="54"/>
  <c r="AR90" i="54"/>
  <c r="AS90" i="54"/>
  <c r="AT90" i="54"/>
  <c r="AU90" i="54"/>
  <c r="AV90" i="54"/>
  <c r="AW90" i="54"/>
  <c r="AX90" i="54"/>
  <c r="AY90" i="54"/>
  <c r="AZ90" i="54"/>
  <c r="BA90" i="54"/>
  <c r="BB90" i="54"/>
  <c r="BC90" i="54"/>
  <c r="BD90" i="54"/>
  <c r="BE90" i="54"/>
  <c r="BF90" i="54"/>
  <c r="BG90" i="54"/>
  <c r="BH90" i="54"/>
  <c r="BI90" i="54"/>
  <c r="BJ90" i="54"/>
  <c r="BK90" i="54"/>
  <c r="BL90" i="54"/>
  <c r="BM90" i="54"/>
  <c r="BN90" i="54"/>
  <c r="F91" i="54"/>
  <c r="G91" i="54"/>
  <c r="H91" i="54"/>
  <c r="I91" i="54"/>
  <c r="J91" i="54"/>
  <c r="K91" i="54"/>
  <c r="L91" i="54"/>
  <c r="M91" i="54"/>
  <c r="N91" i="54"/>
  <c r="O91" i="54"/>
  <c r="P91" i="54"/>
  <c r="Q91" i="54"/>
  <c r="R91" i="54"/>
  <c r="S91" i="54"/>
  <c r="T91" i="54"/>
  <c r="U91" i="54"/>
  <c r="V91" i="54"/>
  <c r="W91" i="54"/>
  <c r="X91" i="54"/>
  <c r="Y91" i="54"/>
  <c r="Z91" i="54"/>
  <c r="AA91" i="54"/>
  <c r="AB91" i="54"/>
  <c r="AC91" i="54"/>
  <c r="AD91" i="54"/>
  <c r="AE91" i="54"/>
  <c r="AF91" i="54"/>
  <c r="AG91" i="54"/>
  <c r="AH91" i="54"/>
  <c r="AI91" i="54"/>
  <c r="AJ91" i="54"/>
  <c r="AK91" i="54"/>
  <c r="AL91" i="54"/>
  <c r="AM91" i="54"/>
  <c r="AN91" i="54"/>
  <c r="AO91" i="54"/>
  <c r="AP91" i="54"/>
  <c r="AQ91" i="54"/>
  <c r="AR91" i="54"/>
  <c r="AS91" i="54"/>
  <c r="AT91" i="54"/>
  <c r="AU91" i="54"/>
  <c r="AV91" i="54"/>
  <c r="AW91" i="54"/>
  <c r="AX91" i="54"/>
  <c r="AY91" i="54"/>
  <c r="AZ91" i="54"/>
  <c r="BA91" i="54"/>
  <c r="BB91" i="54"/>
  <c r="BC91" i="54"/>
  <c r="BD91" i="54"/>
  <c r="BE91" i="54"/>
  <c r="BF91" i="54"/>
  <c r="BG91" i="54"/>
  <c r="BH91" i="54"/>
  <c r="BI91" i="54"/>
  <c r="BJ91" i="54"/>
  <c r="BK91" i="54"/>
  <c r="BL91" i="54"/>
  <c r="BM91" i="54"/>
  <c r="BN91" i="54"/>
  <c r="F92" i="54"/>
  <c r="G92" i="54"/>
  <c r="H92" i="54"/>
  <c r="I92" i="54"/>
  <c r="J92" i="54"/>
  <c r="K92" i="54"/>
  <c r="L92" i="54"/>
  <c r="M92" i="54"/>
  <c r="N92" i="54"/>
  <c r="O92" i="54"/>
  <c r="P92" i="54"/>
  <c r="Q92" i="54"/>
  <c r="R92" i="54"/>
  <c r="S92" i="54"/>
  <c r="T92" i="54"/>
  <c r="U92" i="54"/>
  <c r="V92" i="54"/>
  <c r="W92" i="54"/>
  <c r="X92" i="54"/>
  <c r="Y92" i="54"/>
  <c r="Z92" i="54"/>
  <c r="AA92" i="54"/>
  <c r="AB92" i="54"/>
  <c r="AC92" i="54"/>
  <c r="AD92" i="54"/>
  <c r="AE92" i="54"/>
  <c r="AF92" i="54"/>
  <c r="AG92" i="54"/>
  <c r="AH92" i="54"/>
  <c r="AI92" i="54"/>
  <c r="AJ92" i="54"/>
  <c r="AK92" i="54"/>
  <c r="AL92" i="54"/>
  <c r="AM92" i="54"/>
  <c r="AN92" i="54"/>
  <c r="AO92" i="54"/>
  <c r="AP92" i="54"/>
  <c r="AQ92" i="54"/>
  <c r="AR92" i="54"/>
  <c r="AS92" i="54"/>
  <c r="AT92" i="54"/>
  <c r="AU92" i="54"/>
  <c r="AV92" i="54"/>
  <c r="AW92" i="54"/>
  <c r="AX92" i="54"/>
  <c r="AY92" i="54"/>
  <c r="AZ92" i="54"/>
  <c r="BA92" i="54"/>
  <c r="BB92" i="54"/>
  <c r="BC92" i="54"/>
  <c r="BD92" i="54"/>
  <c r="BE92" i="54"/>
  <c r="BF92" i="54"/>
  <c r="BG92" i="54"/>
  <c r="BH92" i="54"/>
  <c r="BI92" i="54"/>
  <c r="BJ92" i="54"/>
  <c r="BK92" i="54"/>
  <c r="BL92" i="54"/>
  <c r="BM92" i="54"/>
  <c r="BN92" i="54"/>
  <c r="F93" i="54"/>
  <c r="G93" i="54"/>
  <c r="H93" i="54"/>
  <c r="I93" i="54"/>
  <c r="J93" i="54"/>
  <c r="K93" i="54"/>
  <c r="L93" i="54"/>
  <c r="M93" i="54"/>
  <c r="N93" i="54"/>
  <c r="O93" i="54"/>
  <c r="P93" i="54"/>
  <c r="Q93" i="54"/>
  <c r="R93" i="54"/>
  <c r="S93" i="54"/>
  <c r="T93" i="54"/>
  <c r="U93" i="54"/>
  <c r="V93" i="54"/>
  <c r="W93" i="54"/>
  <c r="X93" i="54"/>
  <c r="Y93" i="54"/>
  <c r="Z93" i="54"/>
  <c r="AA93" i="54"/>
  <c r="AB93" i="54"/>
  <c r="AC93" i="54"/>
  <c r="AD93" i="54"/>
  <c r="AE93" i="54"/>
  <c r="AF93" i="54"/>
  <c r="AG93" i="54"/>
  <c r="AH93" i="54"/>
  <c r="AI93" i="54"/>
  <c r="AJ93" i="54"/>
  <c r="AK93" i="54"/>
  <c r="AL93" i="54"/>
  <c r="AM93" i="54"/>
  <c r="AN93" i="54"/>
  <c r="AO93" i="54"/>
  <c r="AP93" i="54"/>
  <c r="AQ93" i="54"/>
  <c r="AR93" i="54"/>
  <c r="AS93" i="54"/>
  <c r="AT93" i="54"/>
  <c r="AU93" i="54"/>
  <c r="AV93" i="54"/>
  <c r="AW93" i="54"/>
  <c r="AX93" i="54"/>
  <c r="AY93" i="54"/>
  <c r="AZ93" i="54"/>
  <c r="BA93" i="54"/>
  <c r="BB93" i="54"/>
  <c r="BC93" i="54"/>
  <c r="BD93" i="54"/>
  <c r="BE93" i="54"/>
  <c r="BF93" i="54"/>
  <c r="BG93" i="54"/>
  <c r="BH93" i="54"/>
  <c r="BI93" i="54"/>
  <c r="BJ93" i="54"/>
  <c r="BK93" i="54"/>
  <c r="BL93" i="54"/>
  <c r="BM93" i="54"/>
  <c r="BN93" i="54"/>
  <c r="F94" i="54"/>
  <c r="G94" i="54"/>
  <c r="H94" i="54"/>
  <c r="I94" i="54"/>
  <c r="J94" i="54"/>
  <c r="K94" i="54"/>
  <c r="L94" i="54"/>
  <c r="M94" i="54"/>
  <c r="N94" i="54"/>
  <c r="O94" i="54"/>
  <c r="P94" i="54"/>
  <c r="Q94" i="54"/>
  <c r="R94" i="54"/>
  <c r="S94" i="54"/>
  <c r="T94" i="54"/>
  <c r="U94" i="54"/>
  <c r="V94" i="54"/>
  <c r="W94" i="54"/>
  <c r="X94" i="54"/>
  <c r="Y94" i="54"/>
  <c r="Z94" i="54"/>
  <c r="AA94" i="54"/>
  <c r="AB94" i="54"/>
  <c r="AC94" i="54"/>
  <c r="AD94" i="54"/>
  <c r="AE94" i="54"/>
  <c r="AF94" i="54"/>
  <c r="AG94" i="54"/>
  <c r="AH94" i="54"/>
  <c r="AI94" i="54"/>
  <c r="AJ94" i="54"/>
  <c r="AK94" i="54"/>
  <c r="AL94" i="54"/>
  <c r="AM94" i="54"/>
  <c r="AN94" i="54"/>
  <c r="AO94" i="54"/>
  <c r="AP94" i="54"/>
  <c r="AQ94" i="54"/>
  <c r="AR94" i="54"/>
  <c r="AS94" i="54"/>
  <c r="AT94" i="54"/>
  <c r="AU94" i="54"/>
  <c r="AV94" i="54"/>
  <c r="AW94" i="54"/>
  <c r="AX94" i="54"/>
  <c r="AY94" i="54"/>
  <c r="AZ94" i="54"/>
  <c r="BA94" i="54"/>
  <c r="BB94" i="54"/>
  <c r="BC94" i="54"/>
  <c r="BD94" i="54"/>
  <c r="BE94" i="54"/>
  <c r="BF94" i="54"/>
  <c r="BG94" i="54"/>
  <c r="BH94" i="54"/>
  <c r="BI94" i="54"/>
  <c r="BJ94" i="54"/>
  <c r="BK94" i="54"/>
  <c r="BL94" i="54"/>
  <c r="BM94" i="54"/>
  <c r="BN94" i="54"/>
  <c r="F95" i="54"/>
  <c r="G95" i="54"/>
  <c r="H95" i="54"/>
  <c r="I95" i="54"/>
  <c r="J95" i="54"/>
  <c r="K95" i="54"/>
  <c r="L95" i="54"/>
  <c r="M95" i="54"/>
  <c r="N95" i="54"/>
  <c r="O95" i="54"/>
  <c r="P95" i="54"/>
  <c r="Q95" i="54"/>
  <c r="R95" i="54"/>
  <c r="S95" i="54"/>
  <c r="T95" i="54"/>
  <c r="U95" i="54"/>
  <c r="V95" i="54"/>
  <c r="W95" i="54"/>
  <c r="X95" i="54"/>
  <c r="Y95" i="54"/>
  <c r="Z95" i="54"/>
  <c r="AA95" i="54"/>
  <c r="AB95" i="54"/>
  <c r="AC95" i="54"/>
  <c r="AD95" i="54"/>
  <c r="AE95" i="54"/>
  <c r="AF95" i="54"/>
  <c r="AG95" i="54"/>
  <c r="AH95" i="54"/>
  <c r="AI95" i="54"/>
  <c r="AJ95" i="54"/>
  <c r="AK95" i="54"/>
  <c r="AL95" i="54"/>
  <c r="AM95" i="54"/>
  <c r="AN95" i="54"/>
  <c r="AO95" i="54"/>
  <c r="AP95" i="54"/>
  <c r="AQ95" i="54"/>
  <c r="AR95" i="54"/>
  <c r="AS95" i="54"/>
  <c r="AT95" i="54"/>
  <c r="AU95" i="54"/>
  <c r="AV95" i="54"/>
  <c r="AW95" i="54"/>
  <c r="AX95" i="54"/>
  <c r="AY95" i="54"/>
  <c r="AZ95" i="54"/>
  <c r="BA95" i="54"/>
  <c r="BB95" i="54"/>
  <c r="BC95" i="54"/>
  <c r="BD95" i="54"/>
  <c r="BE95" i="54"/>
  <c r="BF95" i="54"/>
  <c r="BG95" i="54"/>
  <c r="BH95" i="54"/>
  <c r="BI95" i="54"/>
  <c r="BJ95" i="54"/>
  <c r="BK95" i="54"/>
  <c r="BL95" i="54"/>
  <c r="BM95" i="54"/>
  <c r="BN95" i="54"/>
  <c r="F96" i="54"/>
  <c r="G96" i="54"/>
  <c r="H96" i="54"/>
  <c r="I96" i="54"/>
  <c r="J96" i="54"/>
  <c r="K96" i="54"/>
  <c r="L96" i="54"/>
  <c r="M96" i="54"/>
  <c r="N96" i="54"/>
  <c r="O96" i="54"/>
  <c r="P96" i="54"/>
  <c r="Q96" i="54"/>
  <c r="R96" i="54"/>
  <c r="S96" i="54"/>
  <c r="T96" i="54"/>
  <c r="U96" i="54"/>
  <c r="V96" i="54"/>
  <c r="W96" i="54"/>
  <c r="X96" i="54"/>
  <c r="Y96" i="54"/>
  <c r="Z96" i="54"/>
  <c r="AA96" i="54"/>
  <c r="AB96" i="54"/>
  <c r="AC96" i="54"/>
  <c r="AD96" i="54"/>
  <c r="AE96" i="54"/>
  <c r="AF96" i="54"/>
  <c r="AG96" i="54"/>
  <c r="AH96" i="54"/>
  <c r="AI96" i="54"/>
  <c r="AJ96" i="54"/>
  <c r="AK96" i="54"/>
  <c r="AL96" i="54"/>
  <c r="AM96" i="54"/>
  <c r="AN96" i="54"/>
  <c r="AO96" i="54"/>
  <c r="AP96" i="54"/>
  <c r="AQ96" i="54"/>
  <c r="AR96" i="54"/>
  <c r="AS96" i="54"/>
  <c r="AT96" i="54"/>
  <c r="AU96" i="54"/>
  <c r="AV96" i="54"/>
  <c r="AW96" i="54"/>
  <c r="AX96" i="54"/>
  <c r="AY96" i="54"/>
  <c r="AZ96" i="54"/>
  <c r="BA96" i="54"/>
  <c r="BB96" i="54"/>
  <c r="BC96" i="54"/>
  <c r="BD96" i="54"/>
  <c r="BE96" i="54"/>
  <c r="BF96" i="54"/>
  <c r="BG96" i="54"/>
  <c r="BH96" i="54"/>
  <c r="BI96" i="54"/>
  <c r="BJ96" i="54"/>
  <c r="BK96" i="54"/>
  <c r="BL96" i="54"/>
  <c r="BM96" i="54"/>
  <c r="BN96" i="54"/>
  <c r="F97" i="54"/>
  <c r="G97" i="54"/>
  <c r="H97" i="54"/>
  <c r="I97" i="54"/>
  <c r="J97" i="54"/>
  <c r="K97" i="54"/>
  <c r="L97" i="54"/>
  <c r="M97" i="54"/>
  <c r="N97" i="54"/>
  <c r="O97" i="54"/>
  <c r="P97" i="54"/>
  <c r="Q97" i="54"/>
  <c r="R97" i="54"/>
  <c r="S97" i="54"/>
  <c r="T97" i="54"/>
  <c r="U97" i="54"/>
  <c r="V97" i="54"/>
  <c r="W97" i="54"/>
  <c r="X97" i="54"/>
  <c r="Y97" i="54"/>
  <c r="Z97" i="54"/>
  <c r="AA97" i="54"/>
  <c r="AB97" i="54"/>
  <c r="AC97" i="54"/>
  <c r="AD97" i="54"/>
  <c r="AE97" i="54"/>
  <c r="AF97" i="54"/>
  <c r="AG97" i="54"/>
  <c r="AH97" i="54"/>
  <c r="AI97" i="54"/>
  <c r="AJ97" i="54"/>
  <c r="AK97" i="54"/>
  <c r="AL97" i="54"/>
  <c r="AM97" i="54"/>
  <c r="AN97" i="54"/>
  <c r="AO97" i="54"/>
  <c r="AP97" i="54"/>
  <c r="AQ97" i="54"/>
  <c r="AR97" i="54"/>
  <c r="AS97" i="54"/>
  <c r="AT97" i="54"/>
  <c r="AU97" i="54"/>
  <c r="AV97" i="54"/>
  <c r="AW97" i="54"/>
  <c r="AX97" i="54"/>
  <c r="AY97" i="54"/>
  <c r="AZ97" i="54"/>
  <c r="BA97" i="54"/>
  <c r="BB97" i="54"/>
  <c r="BC97" i="54"/>
  <c r="BD97" i="54"/>
  <c r="BE97" i="54"/>
  <c r="BF97" i="54"/>
  <c r="BG97" i="54"/>
  <c r="BH97" i="54"/>
  <c r="BI97" i="54"/>
  <c r="BJ97" i="54"/>
  <c r="BK97" i="54"/>
  <c r="BL97" i="54"/>
  <c r="BM97" i="54"/>
  <c r="BN97" i="54"/>
  <c r="F98" i="54"/>
  <c r="G98" i="54"/>
  <c r="H98" i="54"/>
  <c r="I98" i="54"/>
  <c r="J98" i="54"/>
  <c r="K98" i="54"/>
  <c r="L98" i="54"/>
  <c r="M98" i="54"/>
  <c r="N98" i="54"/>
  <c r="O98" i="54"/>
  <c r="P98" i="54"/>
  <c r="Q98" i="54"/>
  <c r="R98" i="54"/>
  <c r="S98" i="54"/>
  <c r="T98" i="54"/>
  <c r="U98" i="54"/>
  <c r="V98" i="54"/>
  <c r="W98" i="54"/>
  <c r="X98" i="54"/>
  <c r="Y98" i="54"/>
  <c r="Z98" i="54"/>
  <c r="AA98" i="54"/>
  <c r="AB98" i="54"/>
  <c r="AC98" i="54"/>
  <c r="AD98" i="54"/>
  <c r="AE98" i="54"/>
  <c r="AF98" i="54"/>
  <c r="AG98" i="54"/>
  <c r="AH98" i="54"/>
  <c r="AI98" i="54"/>
  <c r="AJ98" i="54"/>
  <c r="AK98" i="54"/>
  <c r="AL98" i="54"/>
  <c r="AM98" i="54"/>
  <c r="AN98" i="54"/>
  <c r="AO98" i="54"/>
  <c r="AP98" i="54"/>
  <c r="AQ98" i="54"/>
  <c r="AR98" i="54"/>
  <c r="AS98" i="54"/>
  <c r="AT98" i="54"/>
  <c r="AU98" i="54"/>
  <c r="AV98" i="54"/>
  <c r="AW98" i="54"/>
  <c r="AX98" i="54"/>
  <c r="AY98" i="54"/>
  <c r="AZ98" i="54"/>
  <c r="BA98" i="54"/>
  <c r="BB98" i="54"/>
  <c r="BC98" i="54"/>
  <c r="BD98" i="54"/>
  <c r="BE98" i="54"/>
  <c r="BF98" i="54"/>
  <c r="BG98" i="54"/>
  <c r="BH98" i="54"/>
  <c r="BI98" i="54"/>
  <c r="BJ98" i="54"/>
  <c r="BK98" i="54"/>
  <c r="BL98" i="54"/>
  <c r="BM98" i="54"/>
  <c r="BN98" i="54"/>
  <c r="F99" i="54"/>
  <c r="G99" i="54"/>
  <c r="H99" i="54"/>
  <c r="I99" i="54"/>
  <c r="J99" i="54"/>
  <c r="K99" i="54"/>
  <c r="L99" i="54"/>
  <c r="M99" i="54"/>
  <c r="N99" i="54"/>
  <c r="O99" i="54"/>
  <c r="P99" i="54"/>
  <c r="Q99" i="54"/>
  <c r="R99" i="54"/>
  <c r="S99" i="54"/>
  <c r="T99" i="54"/>
  <c r="U99" i="54"/>
  <c r="V99" i="54"/>
  <c r="W99" i="54"/>
  <c r="X99" i="54"/>
  <c r="Y99" i="54"/>
  <c r="Z99" i="54"/>
  <c r="AA99" i="54"/>
  <c r="AB99" i="54"/>
  <c r="AC99" i="54"/>
  <c r="AD99" i="54"/>
  <c r="AE99" i="54"/>
  <c r="AF99" i="54"/>
  <c r="AG99" i="54"/>
  <c r="AH99" i="54"/>
  <c r="AI99" i="54"/>
  <c r="AJ99" i="54"/>
  <c r="AK99" i="54"/>
  <c r="AL99" i="54"/>
  <c r="AM99" i="54"/>
  <c r="AN99" i="54"/>
  <c r="AO99" i="54"/>
  <c r="AP99" i="54"/>
  <c r="AQ99" i="54"/>
  <c r="AR99" i="54"/>
  <c r="AS99" i="54"/>
  <c r="AT99" i="54"/>
  <c r="AU99" i="54"/>
  <c r="AV99" i="54"/>
  <c r="AW99" i="54"/>
  <c r="AX99" i="54"/>
  <c r="AY99" i="54"/>
  <c r="AZ99" i="54"/>
  <c r="BA99" i="54"/>
  <c r="BB99" i="54"/>
  <c r="BC99" i="54"/>
  <c r="BD99" i="54"/>
  <c r="BE99" i="54"/>
  <c r="BF99" i="54"/>
  <c r="BG99" i="54"/>
  <c r="BH99" i="54"/>
  <c r="BI99" i="54"/>
  <c r="BJ99" i="54"/>
  <c r="BK99" i="54"/>
  <c r="BL99" i="54"/>
  <c r="BM99" i="54"/>
  <c r="BN99" i="54"/>
  <c r="F100" i="54"/>
  <c r="G100" i="54"/>
  <c r="H100" i="54"/>
  <c r="I100" i="54"/>
  <c r="J100" i="54"/>
  <c r="K100" i="54"/>
  <c r="L100" i="54"/>
  <c r="M100" i="54"/>
  <c r="N100" i="54"/>
  <c r="O100" i="54"/>
  <c r="P100" i="54"/>
  <c r="Q100" i="54"/>
  <c r="R100" i="54"/>
  <c r="S100" i="54"/>
  <c r="T100" i="54"/>
  <c r="U100" i="54"/>
  <c r="V100" i="54"/>
  <c r="W100" i="54"/>
  <c r="X100" i="54"/>
  <c r="Y100" i="54"/>
  <c r="Z100" i="54"/>
  <c r="AA100" i="54"/>
  <c r="AB100" i="54"/>
  <c r="AC100" i="54"/>
  <c r="AD100" i="54"/>
  <c r="AE100" i="54"/>
  <c r="AF100" i="54"/>
  <c r="AG100" i="54"/>
  <c r="AH100" i="54"/>
  <c r="AI100" i="54"/>
  <c r="AJ100" i="54"/>
  <c r="AK100" i="54"/>
  <c r="AL100" i="54"/>
  <c r="AM100" i="54"/>
  <c r="AN100" i="54"/>
  <c r="AO100" i="54"/>
  <c r="AP100" i="54"/>
  <c r="AQ100" i="54"/>
  <c r="AR100" i="54"/>
  <c r="AS100" i="54"/>
  <c r="AT100" i="54"/>
  <c r="AU100" i="54"/>
  <c r="AV100" i="54"/>
  <c r="AW100" i="54"/>
  <c r="AX100" i="54"/>
  <c r="AY100" i="54"/>
  <c r="AZ100" i="54"/>
  <c r="BA100" i="54"/>
  <c r="BB100" i="54"/>
  <c r="BC100" i="54"/>
  <c r="BD100" i="54"/>
  <c r="BE100" i="54"/>
  <c r="BF100" i="54"/>
  <c r="BG100" i="54"/>
  <c r="BH100" i="54"/>
  <c r="BI100" i="54"/>
  <c r="BJ100" i="54"/>
  <c r="BK100" i="54"/>
  <c r="BL100" i="54"/>
  <c r="BM100" i="54"/>
  <c r="BN100" i="54"/>
  <c r="F101" i="54"/>
  <c r="G101" i="54"/>
  <c r="H101" i="54"/>
  <c r="I101" i="54"/>
  <c r="J101" i="54"/>
  <c r="K101" i="54"/>
  <c r="L101" i="54"/>
  <c r="M101" i="54"/>
  <c r="N101" i="54"/>
  <c r="O101" i="54"/>
  <c r="P101" i="54"/>
  <c r="Q101" i="54"/>
  <c r="R101" i="54"/>
  <c r="S101" i="54"/>
  <c r="T101" i="54"/>
  <c r="U101" i="54"/>
  <c r="V101" i="54"/>
  <c r="W101" i="54"/>
  <c r="X101" i="54"/>
  <c r="Y101" i="54"/>
  <c r="Z101" i="54"/>
  <c r="AA101" i="54"/>
  <c r="AB101" i="54"/>
  <c r="AC101" i="54"/>
  <c r="AD101" i="54"/>
  <c r="AE101" i="54"/>
  <c r="AF101" i="54"/>
  <c r="AG101" i="54"/>
  <c r="AH101" i="54"/>
  <c r="AI101" i="54"/>
  <c r="AJ101" i="54"/>
  <c r="AK101" i="54"/>
  <c r="AL101" i="54"/>
  <c r="AM101" i="54"/>
  <c r="AN101" i="54"/>
  <c r="AO101" i="54"/>
  <c r="AP101" i="54"/>
  <c r="AQ101" i="54"/>
  <c r="AR101" i="54"/>
  <c r="AS101" i="54"/>
  <c r="AT101" i="54"/>
  <c r="AU101" i="54"/>
  <c r="AV101" i="54"/>
  <c r="AW101" i="54"/>
  <c r="AX101" i="54"/>
  <c r="AY101" i="54"/>
  <c r="AZ101" i="54"/>
  <c r="BA101" i="54"/>
  <c r="BB101" i="54"/>
  <c r="BC101" i="54"/>
  <c r="BD101" i="54"/>
  <c r="BE101" i="54"/>
  <c r="BF101" i="54"/>
  <c r="BG101" i="54"/>
  <c r="BH101" i="54"/>
  <c r="BI101" i="54"/>
  <c r="BJ101" i="54"/>
  <c r="BK101" i="54"/>
  <c r="BL101" i="54"/>
  <c r="BM101" i="54"/>
  <c r="BN101" i="54"/>
  <c r="F102" i="54"/>
  <c r="G102" i="54"/>
  <c r="H102" i="54"/>
  <c r="I102" i="54"/>
  <c r="J102" i="54"/>
  <c r="K102" i="54"/>
  <c r="L102" i="54"/>
  <c r="M102" i="54"/>
  <c r="N102" i="54"/>
  <c r="O102" i="54"/>
  <c r="P102" i="54"/>
  <c r="Q102" i="54"/>
  <c r="R102" i="54"/>
  <c r="S102" i="54"/>
  <c r="T102" i="54"/>
  <c r="U102" i="54"/>
  <c r="V102" i="54"/>
  <c r="W102" i="54"/>
  <c r="X102" i="54"/>
  <c r="Y102" i="54"/>
  <c r="Z102" i="54"/>
  <c r="AA102" i="54"/>
  <c r="AB102" i="54"/>
  <c r="AC102" i="54"/>
  <c r="AD102" i="54"/>
  <c r="AE102" i="54"/>
  <c r="AF102" i="54"/>
  <c r="AG102" i="54"/>
  <c r="AH102" i="54"/>
  <c r="AI102" i="54"/>
  <c r="AJ102" i="54"/>
  <c r="AK102" i="54"/>
  <c r="AL102" i="54"/>
  <c r="AM102" i="54"/>
  <c r="AN102" i="54"/>
  <c r="AO102" i="54"/>
  <c r="AP102" i="54"/>
  <c r="AQ102" i="54"/>
  <c r="AR102" i="54"/>
  <c r="AS102" i="54"/>
  <c r="AT102" i="54"/>
  <c r="AU102" i="54"/>
  <c r="AV102" i="54"/>
  <c r="AW102" i="54"/>
  <c r="AX102" i="54"/>
  <c r="AY102" i="54"/>
  <c r="AZ102" i="54"/>
  <c r="BA102" i="54"/>
  <c r="BB102" i="54"/>
  <c r="BC102" i="54"/>
  <c r="BD102" i="54"/>
  <c r="BE102" i="54"/>
  <c r="BF102" i="54"/>
  <c r="BG102" i="54"/>
  <c r="BH102" i="54"/>
  <c r="BI102" i="54"/>
  <c r="BJ102" i="54"/>
  <c r="BK102" i="54"/>
  <c r="BL102" i="54"/>
  <c r="BM102" i="54"/>
  <c r="BN102" i="54"/>
  <c r="F103" i="54"/>
  <c r="G103" i="54"/>
  <c r="H103" i="54"/>
  <c r="I103" i="54"/>
  <c r="J103" i="54"/>
  <c r="K103" i="54"/>
  <c r="L103" i="54"/>
  <c r="M103" i="54"/>
  <c r="N103" i="54"/>
  <c r="O103" i="54"/>
  <c r="P103" i="54"/>
  <c r="Q103" i="54"/>
  <c r="R103" i="54"/>
  <c r="S103" i="54"/>
  <c r="T103" i="54"/>
  <c r="U103" i="54"/>
  <c r="V103" i="54"/>
  <c r="W103" i="54"/>
  <c r="X103" i="54"/>
  <c r="Y103" i="54"/>
  <c r="Z103" i="54"/>
  <c r="AA103" i="54"/>
  <c r="AB103" i="54"/>
  <c r="AC103" i="54"/>
  <c r="AD103" i="54"/>
  <c r="AE103" i="54"/>
  <c r="AF103" i="54"/>
  <c r="AG103" i="54"/>
  <c r="AH103" i="54"/>
  <c r="AI103" i="54"/>
  <c r="AJ103" i="54"/>
  <c r="AK103" i="54"/>
  <c r="AL103" i="54"/>
  <c r="AM103" i="54"/>
  <c r="AN103" i="54"/>
  <c r="AO103" i="54"/>
  <c r="AP103" i="54"/>
  <c r="AQ103" i="54"/>
  <c r="AR103" i="54"/>
  <c r="AS103" i="54"/>
  <c r="AT103" i="54"/>
  <c r="AU103" i="54"/>
  <c r="AV103" i="54"/>
  <c r="AW103" i="54"/>
  <c r="AX103" i="54"/>
  <c r="AY103" i="54"/>
  <c r="AZ103" i="54"/>
  <c r="BA103" i="54"/>
  <c r="BB103" i="54"/>
  <c r="BC103" i="54"/>
  <c r="BD103" i="54"/>
  <c r="BE103" i="54"/>
  <c r="BF103" i="54"/>
  <c r="BG103" i="54"/>
  <c r="BH103" i="54"/>
  <c r="BI103" i="54"/>
  <c r="BJ103" i="54"/>
  <c r="BK103" i="54"/>
  <c r="BL103" i="54"/>
  <c r="BM103" i="54"/>
  <c r="BN103" i="54"/>
  <c r="F104" i="54"/>
  <c r="G104" i="54"/>
  <c r="H104" i="54"/>
  <c r="I104" i="54"/>
  <c r="J104" i="54"/>
  <c r="K104" i="54"/>
  <c r="L104" i="54"/>
  <c r="M104" i="54"/>
  <c r="N104" i="54"/>
  <c r="O104" i="54"/>
  <c r="P104" i="54"/>
  <c r="Q104" i="54"/>
  <c r="R104" i="54"/>
  <c r="S104" i="54"/>
  <c r="T104" i="54"/>
  <c r="U104" i="54"/>
  <c r="V104" i="54"/>
  <c r="W104" i="54"/>
  <c r="X104" i="54"/>
  <c r="Y104" i="54"/>
  <c r="Z104" i="54"/>
  <c r="AA104" i="54"/>
  <c r="AB104" i="54"/>
  <c r="AC104" i="54"/>
  <c r="AD104" i="54"/>
  <c r="AE104" i="54"/>
  <c r="AF104" i="54"/>
  <c r="AG104" i="54"/>
  <c r="AH104" i="54"/>
  <c r="AI104" i="54"/>
  <c r="AJ104" i="54"/>
  <c r="AK104" i="54"/>
  <c r="AL104" i="54"/>
  <c r="AM104" i="54"/>
  <c r="AN104" i="54"/>
  <c r="AO104" i="54"/>
  <c r="AP104" i="54"/>
  <c r="AQ104" i="54"/>
  <c r="AR104" i="54"/>
  <c r="AS104" i="54"/>
  <c r="AT104" i="54"/>
  <c r="AU104" i="54"/>
  <c r="AV104" i="54"/>
  <c r="AW104" i="54"/>
  <c r="AX104" i="54"/>
  <c r="AY104" i="54"/>
  <c r="AZ104" i="54"/>
  <c r="BA104" i="54"/>
  <c r="BB104" i="54"/>
  <c r="BC104" i="54"/>
  <c r="BD104" i="54"/>
  <c r="BE104" i="54"/>
  <c r="BF104" i="54"/>
  <c r="BG104" i="54"/>
  <c r="BH104" i="54"/>
  <c r="BI104" i="54"/>
  <c r="BJ104" i="54"/>
  <c r="BK104" i="54"/>
  <c r="BL104" i="54"/>
  <c r="BM104" i="54"/>
  <c r="BN104" i="54"/>
  <c r="F105" i="54"/>
  <c r="G105" i="54"/>
  <c r="H105" i="54"/>
  <c r="I105" i="54"/>
  <c r="J105" i="54"/>
  <c r="K105" i="54"/>
  <c r="L105" i="54"/>
  <c r="M105" i="54"/>
  <c r="N105" i="54"/>
  <c r="O105" i="54"/>
  <c r="P105" i="54"/>
  <c r="Q105" i="54"/>
  <c r="R105" i="54"/>
  <c r="S105" i="54"/>
  <c r="T105" i="54"/>
  <c r="U105" i="54"/>
  <c r="V105" i="54"/>
  <c r="W105" i="54"/>
  <c r="X105" i="54"/>
  <c r="Y105" i="54"/>
  <c r="Z105" i="54"/>
  <c r="AA105" i="54"/>
  <c r="AB105" i="54"/>
  <c r="AC105" i="54"/>
  <c r="AD105" i="54"/>
  <c r="AE105" i="54"/>
  <c r="AF105" i="54"/>
  <c r="AG105" i="54"/>
  <c r="AH105" i="54"/>
  <c r="AI105" i="54"/>
  <c r="AJ105" i="54"/>
  <c r="AK105" i="54"/>
  <c r="AL105" i="54"/>
  <c r="AM105" i="54"/>
  <c r="AN105" i="54"/>
  <c r="AO105" i="54"/>
  <c r="AP105" i="54"/>
  <c r="AQ105" i="54"/>
  <c r="AR105" i="54"/>
  <c r="AS105" i="54"/>
  <c r="AT105" i="54"/>
  <c r="AU105" i="54"/>
  <c r="AV105" i="54"/>
  <c r="AW105" i="54"/>
  <c r="AX105" i="54"/>
  <c r="AY105" i="54"/>
  <c r="AZ105" i="54"/>
  <c r="BA105" i="54"/>
  <c r="BB105" i="54"/>
  <c r="BC105" i="54"/>
  <c r="BD105" i="54"/>
  <c r="BE105" i="54"/>
  <c r="BF105" i="54"/>
  <c r="BG105" i="54"/>
  <c r="BH105" i="54"/>
  <c r="BI105" i="54"/>
  <c r="BJ105" i="54"/>
  <c r="BK105" i="54"/>
  <c r="BL105" i="54"/>
  <c r="BM105" i="54"/>
  <c r="BN105" i="54"/>
  <c r="BP105" i="54"/>
  <c r="BQ105" i="54"/>
  <c r="BR105" i="54"/>
  <c r="BS105" i="54"/>
  <c r="BT105" i="54"/>
  <c r="BU105" i="54"/>
  <c r="BV105" i="54"/>
  <c r="F7" i="54" l="1"/>
  <c r="G7" i="54"/>
  <c r="H7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X7" i="54"/>
  <c r="Y7" i="54"/>
  <c r="Z7" i="54"/>
  <c r="AA7" i="54"/>
  <c r="AB7" i="54"/>
  <c r="AC7" i="54"/>
  <c r="AD7" i="54"/>
  <c r="AE7" i="54"/>
  <c r="AF7" i="54"/>
  <c r="AG7" i="54"/>
  <c r="AH7" i="54"/>
  <c r="AI7" i="54"/>
  <c r="AJ7" i="54"/>
  <c r="AK7" i="54"/>
  <c r="AL7" i="54"/>
  <c r="AM7" i="54"/>
  <c r="AN7" i="54"/>
  <c r="AO7" i="54"/>
  <c r="AP7" i="54"/>
  <c r="AQ7" i="54"/>
  <c r="AR7" i="54"/>
  <c r="AS7" i="54"/>
  <c r="AT7" i="54"/>
  <c r="AU7" i="54"/>
  <c r="AV7" i="54"/>
  <c r="AW7" i="54"/>
  <c r="AX7" i="54"/>
  <c r="AY7" i="54"/>
  <c r="AZ7" i="54"/>
  <c r="BA7" i="54"/>
  <c r="BB7" i="54"/>
  <c r="BC7" i="54"/>
  <c r="BD7" i="54"/>
  <c r="BE7" i="54"/>
  <c r="BF7" i="54"/>
  <c r="BG7" i="54"/>
  <c r="BH7" i="54"/>
  <c r="BI7" i="54"/>
  <c r="BJ7" i="54"/>
  <c r="BK7" i="54"/>
  <c r="BL7" i="54"/>
  <c r="BM7" i="54"/>
  <c r="BN7" i="54"/>
  <c r="F8" i="54"/>
  <c r="G8" i="54"/>
  <c r="H8" i="54"/>
  <c r="I8" i="54"/>
  <c r="J8" i="54"/>
  <c r="K8" i="54"/>
  <c r="L8" i="54"/>
  <c r="M8" i="54"/>
  <c r="N8" i="54"/>
  <c r="O8" i="54"/>
  <c r="P8" i="54"/>
  <c r="Q8" i="54"/>
  <c r="R8" i="54"/>
  <c r="S8" i="54"/>
  <c r="T8" i="54"/>
  <c r="U8" i="54"/>
  <c r="V8" i="54"/>
  <c r="W8" i="54"/>
  <c r="X8" i="54"/>
  <c r="Y8" i="54"/>
  <c r="Z8" i="54"/>
  <c r="AA8" i="54"/>
  <c r="AB8" i="54"/>
  <c r="AC8" i="54"/>
  <c r="AD8" i="54"/>
  <c r="AE8" i="54"/>
  <c r="AF8" i="54"/>
  <c r="AG8" i="54"/>
  <c r="AH8" i="54"/>
  <c r="AI8" i="54"/>
  <c r="AJ8" i="54"/>
  <c r="AK8" i="54"/>
  <c r="AL8" i="54"/>
  <c r="AM8" i="54"/>
  <c r="AN8" i="54"/>
  <c r="AO8" i="54"/>
  <c r="AP8" i="54"/>
  <c r="AQ8" i="54"/>
  <c r="AR8" i="54"/>
  <c r="AS8" i="54"/>
  <c r="AT8" i="54"/>
  <c r="AU8" i="54"/>
  <c r="AV8" i="54"/>
  <c r="AW8" i="54"/>
  <c r="AX8" i="54"/>
  <c r="AY8" i="54"/>
  <c r="AZ8" i="54"/>
  <c r="BA8" i="54"/>
  <c r="BB8" i="54"/>
  <c r="BC8" i="54"/>
  <c r="BD8" i="54"/>
  <c r="BE8" i="54"/>
  <c r="BF8" i="54"/>
  <c r="BG8" i="54"/>
  <c r="BH8" i="54"/>
  <c r="BI8" i="54"/>
  <c r="BJ8" i="54"/>
  <c r="BK8" i="54"/>
  <c r="BL8" i="54"/>
  <c r="BM8" i="54"/>
  <c r="BN8" i="54"/>
  <c r="F9" i="54"/>
  <c r="G9" i="54"/>
  <c r="H9" i="54"/>
  <c r="I9" i="54"/>
  <c r="J9" i="54"/>
  <c r="K9" i="54"/>
  <c r="L9" i="54"/>
  <c r="M9" i="54"/>
  <c r="N9" i="54"/>
  <c r="O9" i="54"/>
  <c r="P9" i="54"/>
  <c r="Q9" i="54"/>
  <c r="R9" i="54"/>
  <c r="S9" i="54"/>
  <c r="T9" i="54"/>
  <c r="U9" i="54"/>
  <c r="V9" i="54"/>
  <c r="W9" i="54"/>
  <c r="X9" i="54"/>
  <c r="Y9" i="54"/>
  <c r="Z9" i="54"/>
  <c r="AA9" i="54"/>
  <c r="AB9" i="54"/>
  <c r="AC9" i="54"/>
  <c r="AD9" i="54"/>
  <c r="AE9" i="54"/>
  <c r="AF9" i="54"/>
  <c r="AG9" i="54"/>
  <c r="AH9" i="54"/>
  <c r="AI9" i="54"/>
  <c r="AJ9" i="54"/>
  <c r="AK9" i="54"/>
  <c r="AL9" i="54"/>
  <c r="AM9" i="54"/>
  <c r="AN9" i="54"/>
  <c r="AO9" i="54"/>
  <c r="AP9" i="54"/>
  <c r="AQ9" i="54"/>
  <c r="AR9" i="54"/>
  <c r="AS9" i="54"/>
  <c r="AT9" i="54"/>
  <c r="AU9" i="54"/>
  <c r="AV9" i="54"/>
  <c r="AW9" i="54"/>
  <c r="AX9" i="54"/>
  <c r="AY9" i="54"/>
  <c r="AZ9" i="54"/>
  <c r="BA9" i="54"/>
  <c r="BB9" i="54"/>
  <c r="BC9" i="54"/>
  <c r="BD9" i="54"/>
  <c r="BE9" i="54"/>
  <c r="BF9" i="54"/>
  <c r="BG9" i="54"/>
  <c r="BH9" i="54"/>
  <c r="BI9" i="54"/>
  <c r="BJ9" i="54"/>
  <c r="BK9" i="54"/>
  <c r="BL9" i="54"/>
  <c r="BM9" i="54"/>
  <c r="BN9" i="54"/>
  <c r="F10" i="54"/>
  <c r="G10" i="54"/>
  <c r="H10" i="54"/>
  <c r="I10" i="54"/>
  <c r="J10" i="54"/>
  <c r="K10" i="54"/>
  <c r="L10" i="54"/>
  <c r="M10" i="54"/>
  <c r="N10" i="54"/>
  <c r="O10" i="54"/>
  <c r="P10" i="54"/>
  <c r="Q10" i="54"/>
  <c r="R10" i="54"/>
  <c r="S10" i="54"/>
  <c r="T10" i="54"/>
  <c r="U10" i="54"/>
  <c r="V10" i="54"/>
  <c r="W10" i="54"/>
  <c r="X10" i="54"/>
  <c r="Y10" i="54"/>
  <c r="Z10" i="54"/>
  <c r="AA10" i="54"/>
  <c r="AB10" i="54"/>
  <c r="AC10" i="54"/>
  <c r="AD10" i="54"/>
  <c r="AE10" i="54"/>
  <c r="AF10" i="54"/>
  <c r="AG10" i="54"/>
  <c r="AH10" i="54"/>
  <c r="AI10" i="54"/>
  <c r="AJ10" i="54"/>
  <c r="AK10" i="54"/>
  <c r="AL10" i="54"/>
  <c r="AM10" i="54"/>
  <c r="AN10" i="54"/>
  <c r="AO10" i="54"/>
  <c r="AP10" i="54"/>
  <c r="AQ10" i="54"/>
  <c r="AR10" i="54"/>
  <c r="AS10" i="54"/>
  <c r="AT10" i="54"/>
  <c r="AU10" i="54"/>
  <c r="AV10" i="54"/>
  <c r="AW10" i="54"/>
  <c r="AX10" i="54"/>
  <c r="AY10" i="54"/>
  <c r="AZ10" i="54"/>
  <c r="BA10" i="54"/>
  <c r="BB10" i="54"/>
  <c r="BC10" i="54"/>
  <c r="BD10" i="54"/>
  <c r="BE10" i="54"/>
  <c r="BF10" i="54"/>
  <c r="BG10" i="54"/>
  <c r="BH10" i="54"/>
  <c r="BI10" i="54"/>
  <c r="BJ10" i="54"/>
  <c r="BK10" i="54"/>
  <c r="BL10" i="54"/>
  <c r="BM10" i="54"/>
  <c r="BN10" i="54"/>
  <c r="F11" i="54"/>
  <c r="G11" i="54"/>
  <c r="H11" i="54"/>
  <c r="I11" i="54"/>
  <c r="J11" i="54"/>
  <c r="K11" i="54"/>
  <c r="L11" i="54"/>
  <c r="M11" i="54"/>
  <c r="N11" i="54"/>
  <c r="O11" i="54"/>
  <c r="P11" i="54"/>
  <c r="Q11" i="54"/>
  <c r="R11" i="54"/>
  <c r="S11" i="54"/>
  <c r="T11" i="54"/>
  <c r="U11" i="54"/>
  <c r="V11" i="54"/>
  <c r="W11" i="54"/>
  <c r="X11" i="54"/>
  <c r="Y11" i="54"/>
  <c r="Z11" i="54"/>
  <c r="AA11" i="54"/>
  <c r="AB11" i="54"/>
  <c r="AC11" i="54"/>
  <c r="AD11" i="54"/>
  <c r="AE11" i="54"/>
  <c r="AF11" i="54"/>
  <c r="AG11" i="54"/>
  <c r="AH11" i="54"/>
  <c r="AI11" i="54"/>
  <c r="AJ11" i="54"/>
  <c r="AK11" i="54"/>
  <c r="AL11" i="54"/>
  <c r="AM11" i="54"/>
  <c r="AN11" i="54"/>
  <c r="AO11" i="54"/>
  <c r="AP11" i="54"/>
  <c r="AQ11" i="54"/>
  <c r="AR11" i="54"/>
  <c r="AS11" i="54"/>
  <c r="AT11" i="54"/>
  <c r="AU11" i="54"/>
  <c r="AV11" i="54"/>
  <c r="AW11" i="54"/>
  <c r="AX11" i="54"/>
  <c r="AY11" i="54"/>
  <c r="AZ11" i="54"/>
  <c r="BA11" i="54"/>
  <c r="BB11" i="54"/>
  <c r="BC11" i="54"/>
  <c r="BD11" i="54"/>
  <c r="BE11" i="54"/>
  <c r="BF11" i="54"/>
  <c r="BG11" i="54"/>
  <c r="BH11" i="54"/>
  <c r="BI11" i="54"/>
  <c r="BJ11" i="54"/>
  <c r="BK11" i="54"/>
  <c r="BL11" i="54"/>
  <c r="BM11" i="54"/>
  <c r="BN11" i="54"/>
  <c r="F12" i="54"/>
  <c r="G12" i="54"/>
  <c r="H12" i="54"/>
  <c r="I12" i="54"/>
  <c r="J12" i="54"/>
  <c r="K12" i="54"/>
  <c r="L12" i="54"/>
  <c r="M12" i="54"/>
  <c r="N12" i="54"/>
  <c r="O12" i="54"/>
  <c r="P12" i="54"/>
  <c r="Q12" i="54"/>
  <c r="R12" i="54"/>
  <c r="S12" i="54"/>
  <c r="T12" i="54"/>
  <c r="U12" i="54"/>
  <c r="V12" i="54"/>
  <c r="W12" i="54"/>
  <c r="X12" i="54"/>
  <c r="Y12" i="54"/>
  <c r="Z12" i="54"/>
  <c r="AA12" i="54"/>
  <c r="AB12" i="54"/>
  <c r="AC12" i="54"/>
  <c r="AD12" i="54"/>
  <c r="AE12" i="54"/>
  <c r="AF12" i="54"/>
  <c r="AG12" i="54"/>
  <c r="AH12" i="54"/>
  <c r="AI12" i="54"/>
  <c r="AJ12" i="54"/>
  <c r="AK12" i="54"/>
  <c r="AL12" i="54"/>
  <c r="AM12" i="54"/>
  <c r="AN12" i="54"/>
  <c r="AO12" i="54"/>
  <c r="AP12" i="54"/>
  <c r="AQ12" i="54"/>
  <c r="AR12" i="54"/>
  <c r="AS12" i="54"/>
  <c r="AT12" i="54"/>
  <c r="AU12" i="54"/>
  <c r="AV12" i="54"/>
  <c r="AW12" i="54"/>
  <c r="AX12" i="54"/>
  <c r="AY12" i="54"/>
  <c r="AZ12" i="54"/>
  <c r="BA12" i="54"/>
  <c r="BB12" i="54"/>
  <c r="BC12" i="54"/>
  <c r="BD12" i="54"/>
  <c r="BE12" i="54"/>
  <c r="BF12" i="54"/>
  <c r="BG12" i="54"/>
  <c r="BH12" i="54"/>
  <c r="BI12" i="54"/>
  <c r="BJ12" i="54"/>
  <c r="BK12" i="54"/>
  <c r="BL12" i="54"/>
  <c r="BM12" i="54"/>
  <c r="BN12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R13" i="54"/>
  <c r="S13" i="54"/>
  <c r="T13" i="54"/>
  <c r="U13" i="54"/>
  <c r="V13" i="54"/>
  <c r="W13" i="54"/>
  <c r="X13" i="54"/>
  <c r="Y13" i="54"/>
  <c r="Z13" i="54"/>
  <c r="AA13" i="54"/>
  <c r="AB13" i="54"/>
  <c r="AC13" i="54"/>
  <c r="AD13" i="54"/>
  <c r="AE13" i="54"/>
  <c r="AF13" i="54"/>
  <c r="AG13" i="54"/>
  <c r="AH13" i="54"/>
  <c r="AI13" i="54"/>
  <c r="AJ13" i="54"/>
  <c r="AK13" i="54"/>
  <c r="AL13" i="54"/>
  <c r="AM13" i="54"/>
  <c r="AN13" i="54"/>
  <c r="AO13" i="54"/>
  <c r="AP13" i="54"/>
  <c r="AQ13" i="54"/>
  <c r="AR13" i="54"/>
  <c r="AS13" i="54"/>
  <c r="AT13" i="54"/>
  <c r="AU13" i="54"/>
  <c r="AV13" i="54"/>
  <c r="AW13" i="54"/>
  <c r="AX13" i="54"/>
  <c r="AY13" i="54"/>
  <c r="AZ13" i="54"/>
  <c r="BA13" i="54"/>
  <c r="BB13" i="54"/>
  <c r="BC13" i="54"/>
  <c r="BD13" i="54"/>
  <c r="BE13" i="54"/>
  <c r="BF13" i="54"/>
  <c r="BG13" i="54"/>
  <c r="BH13" i="54"/>
  <c r="BI13" i="54"/>
  <c r="BJ13" i="54"/>
  <c r="BK13" i="54"/>
  <c r="BL13" i="54"/>
  <c r="BM13" i="54"/>
  <c r="BN13" i="54"/>
  <c r="F14" i="54"/>
  <c r="G14" i="54"/>
  <c r="H14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W14" i="54"/>
  <c r="X14" i="54"/>
  <c r="Y14" i="54"/>
  <c r="Z14" i="54"/>
  <c r="AA14" i="54"/>
  <c r="AB14" i="54"/>
  <c r="AC14" i="54"/>
  <c r="AD14" i="54"/>
  <c r="AE14" i="54"/>
  <c r="AF14" i="54"/>
  <c r="AG14" i="54"/>
  <c r="AH14" i="54"/>
  <c r="AI14" i="54"/>
  <c r="AJ14" i="54"/>
  <c r="AK14" i="54"/>
  <c r="AL14" i="54"/>
  <c r="AM14" i="54"/>
  <c r="AN14" i="54"/>
  <c r="AO14" i="54"/>
  <c r="AP14" i="54"/>
  <c r="AQ14" i="54"/>
  <c r="AR14" i="54"/>
  <c r="AS14" i="54"/>
  <c r="AT14" i="54"/>
  <c r="AU14" i="54"/>
  <c r="AV14" i="54"/>
  <c r="AW14" i="54"/>
  <c r="AX14" i="54"/>
  <c r="AY14" i="54"/>
  <c r="AZ14" i="54"/>
  <c r="BA14" i="54"/>
  <c r="BB14" i="54"/>
  <c r="BC14" i="54"/>
  <c r="BD14" i="54"/>
  <c r="BE14" i="54"/>
  <c r="BF14" i="54"/>
  <c r="BG14" i="54"/>
  <c r="BH14" i="54"/>
  <c r="BI14" i="54"/>
  <c r="BJ14" i="54"/>
  <c r="BK14" i="54"/>
  <c r="BL14" i="54"/>
  <c r="BM14" i="54"/>
  <c r="BN14" i="54"/>
  <c r="F15" i="54"/>
  <c r="G15" i="54"/>
  <c r="H15" i="54"/>
  <c r="I15" i="54"/>
  <c r="J15" i="54"/>
  <c r="K15" i="54"/>
  <c r="L15" i="54"/>
  <c r="M15" i="54"/>
  <c r="N15" i="54"/>
  <c r="O15" i="54"/>
  <c r="P15" i="54"/>
  <c r="Q15" i="54"/>
  <c r="R15" i="54"/>
  <c r="S15" i="54"/>
  <c r="T15" i="54"/>
  <c r="U15" i="54"/>
  <c r="V15" i="54"/>
  <c r="W15" i="54"/>
  <c r="X15" i="54"/>
  <c r="Y15" i="54"/>
  <c r="Z15" i="54"/>
  <c r="AA15" i="54"/>
  <c r="AB15" i="54"/>
  <c r="AC15" i="54"/>
  <c r="AD15" i="54"/>
  <c r="AE15" i="54"/>
  <c r="AF15" i="54"/>
  <c r="AG15" i="54"/>
  <c r="AH15" i="54"/>
  <c r="AI15" i="54"/>
  <c r="AJ15" i="54"/>
  <c r="AK15" i="54"/>
  <c r="AL15" i="54"/>
  <c r="AM15" i="54"/>
  <c r="AN15" i="54"/>
  <c r="AO15" i="54"/>
  <c r="AP15" i="54"/>
  <c r="AQ15" i="54"/>
  <c r="AR15" i="54"/>
  <c r="AS15" i="54"/>
  <c r="AT15" i="54"/>
  <c r="AU15" i="54"/>
  <c r="AV15" i="54"/>
  <c r="AW15" i="54"/>
  <c r="AX15" i="54"/>
  <c r="AY15" i="54"/>
  <c r="AZ15" i="54"/>
  <c r="BA15" i="54"/>
  <c r="BB15" i="54"/>
  <c r="BC15" i="54"/>
  <c r="BD15" i="54"/>
  <c r="BE15" i="54"/>
  <c r="BF15" i="54"/>
  <c r="BG15" i="54"/>
  <c r="BH15" i="54"/>
  <c r="BI15" i="54"/>
  <c r="BJ15" i="54"/>
  <c r="BK15" i="54"/>
  <c r="BL15" i="54"/>
  <c r="BM15" i="54"/>
  <c r="BN15" i="54"/>
  <c r="F16" i="54"/>
  <c r="G16" i="54"/>
  <c r="H16" i="54"/>
  <c r="I16" i="54"/>
  <c r="J16" i="54"/>
  <c r="K16" i="54"/>
  <c r="L16" i="54"/>
  <c r="M16" i="54"/>
  <c r="N16" i="54"/>
  <c r="O16" i="54"/>
  <c r="P16" i="54"/>
  <c r="Q16" i="54"/>
  <c r="R16" i="54"/>
  <c r="S16" i="54"/>
  <c r="T16" i="54"/>
  <c r="U16" i="54"/>
  <c r="V16" i="54"/>
  <c r="W16" i="54"/>
  <c r="X16" i="54"/>
  <c r="Y16" i="54"/>
  <c r="Z16" i="54"/>
  <c r="AA16" i="54"/>
  <c r="AB16" i="54"/>
  <c r="AC16" i="54"/>
  <c r="AD16" i="54"/>
  <c r="AE16" i="54"/>
  <c r="AF16" i="54"/>
  <c r="AG16" i="54"/>
  <c r="AH16" i="54"/>
  <c r="AI16" i="54"/>
  <c r="AJ16" i="54"/>
  <c r="AK16" i="54"/>
  <c r="AL16" i="54"/>
  <c r="AM16" i="54"/>
  <c r="AN16" i="54"/>
  <c r="AO16" i="54"/>
  <c r="AP16" i="54"/>
  <c r="AQ16" i="54"/>
  <c r="AR16" i="54"/>
  <c r="AS16" i="54"/>
  <c r="AT16" i="54"/>
  <c r="AU16" i="54"/>
  <c r="AV16" i="54"/>
  <c r="AW16" i="54"/>
  <c r="AX16" i="54"/>
  <c r="AY16" i="54"/>
  <c r="AZ16" i="54"/>
  <c r="BA16" i="54"/>
  <c r="BB16" i="54"/>
  <c r="BC16" i="54"/>
  <c r="BD16" i="54"/>
  <c r="BE16" i="54"/>
  <c r="BF16" i="54"/>
  <c r="BG16" i="54"/>
  <c r="BH16" i="54"/>
  <c r="BI16" i="54"/>
  <c r="BJ16" i="54"/>
  <c r="BK16" i="54"/>
  <c r="BL16" i="54"/>
  <c r="BM16" i="54"/>
  <c r="BN16" i="54"/>
  <c r="F17" i="54"/>
  <c r="G17" i="54"/>
  <c r="H17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W17" i="54"/>
  <c r="X17" i="54"/>
  <c r="Y17" i="54"/>
  <c r="Z17" i="54"/>
  <c r="AA17" i="54"/>
  <c r="AB17" i="54"/>
  <c r="AC17" i="54"/>
  <c r="AD17" i="54"/>
  <c r="AE17" i="54"/>
  <c r="AF17" i="54"/>
  <c r="AG17" i="54"/>
  <c r="AH17" i="54"/>
  <c r="AI17" i="54"/>
  <c r="AJ17" i="54"/>
  <c r="AK17" i="54"/>
  <c r="AL17" i="54"/>
  <c r="AM17" i="54"/>
  <c r="AN17" i="54"/>
  <c r="AO17" i="54"/>
  <c r="AP17" i="54"/>
  <c r="AQ17" i="54"/>
  <c r="AR17" i="54"/>
  <c r="AS17" i="54"/>
  <c r="AT17" i="54"/>
  <c r="AU17" i="54"/>
  <c r="AV17" i="54"/>
  <c r="AW17" i="54"/>
  <c r="AX17" i="54"/>
  <c r="AY17" i="54"/>
  <c r="AZ17" i="54"/>
  <c r="BA17" i="54"/>
  <c r="BB17" i="54"/>
  <c r="BC17" i="54"/>
  <c r="BD17" i="54"/>
  <c r="BE17" i="54"/>
  <c r="BF17" i="54"/>
  <c r="BG17" i="54"/>
  <c r="BH17" i="54"/>
  <c r="BI17" i="54"/>
  <c r="BJ17" i="54"/>
  <c r="BK17" i="54"/>
  <c r="BL17" i="54"/>
  <c r="BM17" i="54"/>
  <c r="BN17" i="54"/>
  <c r="F18" i="54"/>
  <c r="G18" i="54"/>
  <c r="H18" i="54"/>
  <c r="I18" i="54"/>
  <c r="J18" i="54"/>
  <c r="K18" i="54"/>
  <c r="L18" i="54"/>
  <c r="M18" i="54"/>
  <c r="N18" i="54"/>
  <c r="O18" i="54"/>
  <c r="P18" i="54"/>
  <c r="Q18" i="54"/>
  <c r="R18" i="54"/>
  <c r="S18" i="54"/>
  <c r="T18" i="54"/>
  <c r="U18" i="54"/>
  <c r="V18" i="54"/>
  <c r="W18" i="54"/>
  <c r="X18" i="54"/>
  <c r="Y18" i="54"/>
  <c r="Z18" i="54"/>
  <c r="AA18" i="54"/>
  <c r="AB18" i="54"/>
  <c r="AC18" i="54"/>
  <c r="AD18" i="54"/>
  <c r="AE18" i="54"/>
  <c r="AF18" i="54"/>
  <c r="AG18" i="54"/>
  <c r="AH18" i="54"/>
  <c r="AI18" i="54"/>
  <c r="AJ18" i="54"/>
  <c r="AK18" i="54"/>
  <c r="AL18" i="54"/>
  <c r="AM18" i="54"/>
  <c r="AN18" i="54"/>
  <c r="AO18" i="54"/>
  <c r="AP18" i="54"/>
  <c r="AQ18" i="54"/>
  <c r="AR18" i="54"/>
  <c r="AS18" i="54"/>
  <c r="AT18" i="54"/>
  <c r="AU18" i="54"/>
  <c r="AV18" i="54"/>
  <c r="AW18" i="54"/>
  <c r="AX18" i="54"/>
  <c r="AY18" i="54"/>
  <c r="AZ18" i="54"/>
  <c r="BA18" i="54"/>
  <c r="BB18" i="54"/>
  <c r="BC18" i="54"/>
  <c r="BD18" i="54"/>
  <c r="BE18" i="54"/>
  <c r="BF18" i="54"/>
  <c r="BG18" i="54"/>
  <c r="BH18" i="54"/>
  <c r="BI18" i="54"/>
  <c r="BJ18" i="54"/>
  <c r="BK18" i="54"/>
  <c r="BL18" i="54"/>
  <c r="BM18" i="54"/>
  <c r="BN18" i="54"/>
  <c r="F19" i="54"/>
  <c r="G19" i="54"/>
  <c r="H19" i="54"/>
  <c r="I19" i="54"/>
  <c r="J19" i="54"/>
  <c r="K19" i="54"/>
  <c r="L19" i="54"/>
  <c r="M19" i="54"/>
  <c r="N19" i="54"/>
  <c r="O19" i="54"/>
  <c r="P19" i="54"/>
  <c r="Q19" i="54"/>
  <c r="R19" i="54"/>
  <c r="S19" i="54"/>
  <c r="T19" i="54"/>
  <c r="U19" i="54"/>
  <c r="V19" i="54"/>
  <c r="W19" i="54"/>
  <c r="X19" i="54"/>
  <c r="Y19" i="54"/>
  <c r="Z19" i="54"/>
  <c r="AA19" i="54"/>
  <c r="AB19" i="54"/>
  <c r="AC19" i="54"/>
  <c r="AD19" i="54"/>
  <c r="AE19" i="54"/>
  <c r="AF19" i="54"/>
  <c r="AG19" i="54"/>
  <c r="AH19" i="54"/>
  <c r="AI19" i="54"/>
  <c r="AJ19" i="54"/>
  <c r="AK19" i="54"/>
  <c r="AL19" i="54"/>
  <c r="AM19" i="54"/>
  <c r="AN19" i="54"/>
  <c r="AO19" i="54"/>
  <c r="AP19" i="54"/>
  <c r="AQ19" i="54"/>
  <c r="AR19" i="54"/>
  <c r="AS19" i="54"/>
  <c r="AT19" i="54"/>
  <c r="AU19" i="54"/>
  <c r="AV19" i="54"/>
  <c r="AW19" i="54"/>
  <c r="AX19" i="54"/>
  <c r="AY19" i="54"/>
  <c r="AZ19" i="54"/>
  <c r="BA19" i="54"/>
  <c r="BB19" i="54"/>
  <c r="BC19" i="54"/>
  <c r="BD19" i="54"/>
  <c r="BE19" i="54"/>
  <c r="BF19" i="54"/>
  <c r="BG19" i="54"/>
  <c r="BH19" i="54"/>
  <c r="BI19" i="54"/>
  <c r="BJ19" i="54"/>
  <c r="BK19" i="54"/>
  <c r="BL19" i="54"/>
  <c r="BM19" i="54"/>
  <c r="BN19" i="54"/>
  <c r="F20" i="54"/>
  <c r="G20" i="54"/>
  <c r="H20" i="54"/>
  <c r="I20" i="54"/>
  <c r="J20" i="54"/>
  <c r="K20" i="54"/>
  <c r="L20" i="54"/>
  <c r="M20" i="54"/>
  <c r="N20" i="54"/>
  <c r="O20" i="54"/>
  <c r="P20" i="54"/>
  <c r="Q20" i="54"/>
  <c r="R20" i="54"/>
  <c r="S20" i="54"/>
  <c r="T20" i="54"/>
  <c r="U20" i="54"/>
  <c r="V20" i="54"/>
  <c r="W20" i="54"/>
  <c r="X20" i="54"/>
  <c r="Y20" i="54"/>
  <c r="Z20" i="54"/>
  <c r="AA20" i="54"/>
  <c r="AB20" i="54"/>
  <c r="AC20" i="54"/>
  <c r="AD20" i="54"/>
  <c r="AE20" i="54"/>
  <c r="AF20" i="54"/>
  <c r="AG20" i="54"/>
  <c r="AH20" i="54"/>
  <c r="AI20" i="54"/>
  <c r="AJ20" i="54"/>
  <c r="AK20" i="54"/>
  <c r="AL20" i="54"/>
  <c r="AM20" i="54"/>
  <c r="AN20" i="54"/>
  <c r="AO20" i="54"/>
  <c r="AP20" i="54"/>
  <c r="AQ20" i="54"/>
  <c r="AR20" i="54"/>
  <c r="AS20" i="54"/>
  <c r="AT20" i="54"/>
  <c r="AU20" i="54"/>
  <c r="AV20" i="54"/>
  <c r="AW20" i="54"/>
  <c r="AX20" i="54"/>
  <c r="AY20" i="54"/>
  <c r="AZ20" i="54"/>
  <c r="BA20" i="54"/>
  <c r="BB20" i="54"/>
  <c r="BC20" i="54"/>
  <c r="BD20" i="54"/>
  <c r="BE20" i="54"/>
  <c r="BF20" i="54"/>
  <c r="BG20" i="54"/>
  <c r="BH20" i="54"/>
  <c r="BI20" i="54"/>
  <c r="BJ20" i="54"/>
  <c r="BK20" i="54"/>
  <c r="BL20" i="54"/>
  <c r="BM20" i="54"/>
  <c r="BN20" i="54"/>
  <c r="F21" i="54"/>
  <c r="G21" i="54"/>
  <c r="H21" i="54"/>
  <c r="I21" i="54"/>
  <c r="J21" i="54"/>
  <c r="K21" i="54"/>
  <c r="L21" i="54"/>
  <c r="M21" i="54"/>
  <c r="N21" i="54"/>
  <c r="O21" i="54"/>
  <c r="P21" i="54"/>
  <c r="Q21" i="54"/>
  <c r="R21" i="54"/>
  <c r="S21" i="54"/>
  <c r="T21" i="54"/>
  <c r="U21" i="54"/>
  <c r="V21" i="54"/>
  <c r="W21" i="54"/>
  <c r="X21" i="54"/>
  <c r="Y21" i="54"/>
  <c r="Z21" i="54"/>
  <c r="AA21" i="54"/>
  <c r="AB21" i="54"/>
  <c r="AC21" i="54"/>
  <c r="AD21" i="54"/>
  <c r="AE21" i="54"/>
  <c r="AF21" i="54"/>
  <c r="AG21" i="54"/>
  <c r="AH21" i="54"/>
  <c r="AI21" i="54"/>
  <c r="AJ21" i="54"/>
  <c r="AK21" i="54"/>
  <c r="AL21" i="54"/>
  <c r="AM21" i="54"/>
  <c r="AN21" i="54"/>
  <c r="AO21" i="54"/>
  <c r="AP21" i="54"/>
  <c r="AQ21" i="54"/>
  <c r="AR21" i="54"/>
  <c r="AS21" i="54"/>
  <c r="AT21" i="54"/>
  <c r="AU21" i="54"/>
  <c r="AV21" i="54"/>
  <c r="AW21" i="54"/>
  <c r="AX21" i="54"/>
  <c r="AY21" i="54"/>
  <c r="AZ21" i="54"/>
  <c r="BA21" i="54"/>
  <c r="BB21" i="54"/>
  <c r="BC21" i="54"/>
  <c r="BD21" i="54"/>
  <c r="BE21" i="54"/>
  <c r="BF21" i="54"/>
  <c r="BG21" i="54"/>
  <c r="BH21" i="54"/>
  <c r="BI21" i="54"/>
  <c r="BJ21" i="54"/>
  <c r="BK21" i="54"/>
  <c r="BL21" i="54"/>
  <c r="BM21" i="54"/>
  <c r="BN21" i="54"/>
  <c r="F22" i="54"/>
  <c r="G22" i="54"/>
  <c r="H22" i="54"/>
  <c r="I22" i="54"/>
  <c r="J22" i="54"/>
  <c r="K22" i="54"/>
  <c r="L22" i="54"/>
  <c r="M22" i="54"/>
  <c r="N22" i="54"/>
  <c r="O22" i="54"/>
  <c r="P22" i="54"/>
  <c r="Q22" i="54"/>
  <c r="R22" i="54"/>
  <c r="S22" i="54"/>
  <c r="T22" i="54"/>
  <c r="U22" i="54"/>
  <c r="V22" i="54"/>
  <c r="W22" i="54"/>
  <c r="X22" i="54"/>
  <c r="Y22" i="54"/>
  <c r="Z22" i="54"/>
  <c r="AA22" i="54"/>
  <c r="AB22" i="54"/>
  <c r="AC22" i="54"/>
  <c r="AD22" i="54"/>
  <c r="AE22" i="54"/>
  <c r="AF22" i="54"/>
  <c r="AG22" i="54"/>
  <c r="AH22" i="54"/>
  <c r="AI22" i="54"/>
  <c r="AJ22" i="54"/>
  <c r="AK22" i="54"/>
  <c r="AL22" i="54"/>
  <c r="AM22" i="54"/>
  <c r="AN22" i="54"/>
  <c r="AO22" i="54"/>
  <c r="AP22" i="54"/>
  <c r="AQ22" i="54"/>
  <c r="AR22" i="54"/>
  <c r="AS22" i="54"/>
  <c r="AT22" i="54"/>
  <c r="AU22" i="54"/>
  <c r="AV22" i="54"/>
  <c r="AW22" i="54"/>
  <c r="AX22" i="54"/>
  <c r="AY22" i="54"/>
  <c r="AZ22" i="54"/>
  <c r="BA22" i="54"/>
  <c r="BB22" i="54"/>
  <c r="BC22" i="54"/>
  <c r="BD22" i="54"/>
  <c r="BE22" i="54"/>
  <c r="BF22" i="54"/>
  <c r="BG22" i="54"/>
  <c r="BH22" i="54"/>
  <c r="BI22" i="54"/>
  <c r="BJ22" i="54"/>
  <c r="BK22" i="54"/>
  <c r="BL22" i="54"/>
  <c r="BM22" i="54"/>
  <c r="BN22" i="54"/>
  <c r="F23" i="54"/>
  <c r="G23" i="54"/>
  <c r="H23" i="54"/>
  <c r="I23" i="54"/>
  <c r="J23" i="54"/>
  <c r="K23" i="54"/>
  <c r="L23" i="54"/>
  <c r="M23" i="54"/>
  <c r="N23" i="54"/>
  <c r="O23" i="54"/>
  <c r="P23" i="54"/>
  <c r="Q23" i="54"/>
  <c r="R23" i="54"/>
  <c r="S23" i="54"/>
  <c r="T23" i="54"/>
  <c r="U23" i="54"/>
  <c r="V23" i="54"/>
  <c r="W23" i="54"/>
  <c r="X23" i="54"/>
  <c r="Y23" i="54"/>
  <c r="Z23" i="54"/>
  <c r="AA23" i="54"/>
  <c r="AB23" i="54"/>
  <c r="AC23" i="54"/>
  <c r="AD23" i="54"/>
  <c r="AE23" i="54"/>
  <c r="AF23" i="54"/>
  <c r="AG23" i="54"/>
  <c r="AH23" i="54"/>
  <c r="AI23" i="54"/>
  <c r="AJ23" i="54"/>
  <c r="AK23" i="54"/>
  <c r="AL23" i="54"/>
  <c r="AM23" i="54"/>
  <c r="AN23" i="54"/>
  <c r="AO23" i="54"/>
  <c r="AP23" i="54"/>
  <c r="AQ23" i="54"/>
  <c r="AR23" i="54"/>
  <c r="AS23" i="54"/>
  <c r="AT23" i="54"/>
  <c r="AU23" i="54"/>
  <c r="AV23" i="54"/>
  <c r="AW23" i="54"/>
  <c r="AX23" i="54"/>
  <c r="AY23" i="54"/>
  <c r="AZ23" i="54"/>
  <c r="BA23" i="54"/>
  <c r="BB23" i="54"/>
  <c r="BC23" i="54"/>
  <c r="BD23" i="54"/>
  <c r="BE23" i="54"/>
  <c r="BF23" i="54"/>
  <c r="BG23" i="54"/>
  <c r="BH23" i="54"/>
  <c r="BI23" i="54"/>
  <c r="BJ23" i="54"/>
  <c r="BK23" i="54"/>
  <c r="BL23" i="54"/>
  <c r="BM23" i="54"/>
  <c r="BN23" i="54"/>
  <c r="F24" i="54"/>
  <c r="G24" i="54"/>
  <c r="H24" i="54"/>
  <c r="I24" i="54"/>
  <c r="J24" i="54"/>
  <c r="K24" i="54"/>
  <c r="L24" i="54"/>
  <c r="M24" i="54"/>
  <c r="N24" i="54"/>
  <c r="O24" i="54"/>
  <c r="P24" i="54"/>
  <c r="Q24" i="54"/>
  <c r="R24" i="54"/>
  <c r="S24" i="54"/>
  <c r="T24" i="54"/>
  <c r="U24" i="54"/>
  <c r="V24" i="54"/>
  <c r="W24" i="54"/>
  <c r="X24" i="54"/>
  <c r="Y24" i="54"/>
  <c r="Z24" i="54"/>
  <c r="AA24" i="54"/>
  <c r="AB24" i="54"/>
  <c r="AC24" i="54"/>
  <c r="AD24" i="54"/>
  <c r="AE24" i="54"/>
  <c r="AF24" i="54"/>
  <c r="AG24" i="54"/>
  <c r="AH24" i="54"/>
  <c r="AI24" i="54"/>
  <c r="AJ24" i="54"/>
  <c r="AK24" i="54"/>
  <c r="AL24" i="54"/>
  <c r="AM24" i="54"/>
  <c r="AN24" i="54"/>
  <c r="AO24" i="54"/>
  <c r="AP24" i="54"/>
  <c r="AQ24" i="54"/>
  <c r="AR24" i="54"/>
  <c r="AS24" i="54"/>
  <c r="AT24" i="54"/>
  <c r="AU24" i="54"/>
  <c r="AV24" i="54"/>
  <c r="AW24" i="54"/>
  <c r="AX24" i="54"/>
  <c r="AY24" i="54"/>
  <c r="AZ24" i="54"/>
  <c r="BA24" i="54"/>
  <c r="BB24" i="54"/>
  <c r="BC24" i="54"/>
  <c r="BD24" i="54"/>
  <c r="BE24" i="54"/>
  <c r="BF24" i="54"/>
  <c r="BG24" i="54"/>
  <c r="BH24" i="54"/>
  <c r="BI24" i="54"/>
  <c r="BJ24" i="54"/>
  <c r="BK24" i="54"/>
  <c r="BL24" i="54"/>
  <c r="BM24" i="54"/>
  <c r="BN24" i="54"/>
  <c r="F25" i="54"/>
  <c r="G25" i="54"/>
  <c r="H25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W25" i="54"/>
  <c r="X25" i="54"/>
  <c r="Y25" i="54"/>
  <c r="Z25" i="54"/>
  <c r="AA25" i="54"/>
  <c r="AB25" i="54"/>
  <c r="AC25" i="54"/>
  <c r="AD25" i="54"/>
  <c r="AE25" i="54"/>
  <c r="AF25" i="54"/>
  <c r="AG25" i="54"/>
  <c r="AH25" i="54"/>
  <c r="AI25" i="54"/>
  <c r="AJ25" i="54"/>
  <c r="AK25" i="54"/>
  <c r="AL25" i="54"/>
  <c r="AM25" i="54"/>
  <c r="AN25" i="54"/>
  <c r="AO25" i="54"/>
  <c r="AP25" i="54"/>
  <c r="AQ25" i="54"/>
  <c r="AR25" i="54"/>
  <c r="AS25" i="54"/>
  <c r="AT25" i="54"/>
  <c r="AU25" i="54"/>
  <c r="AV25" i="54"/>
  <c r="AW25" i="54"/>
  <c r="AX25" i="54"/>
  <c r="AY25" i="54"/>
  <c r="AZ25" i="54"/>
  <c r="BA25" i="54"/>
  <c r="BB25" i="54"/>
  <c r="BC25" i="54"/>
  <c r="BD25" i="54"/>
  <c r="BE25" i="54"/>
  <c r="BF25" i="54"/>
  <c r="BG25" i="54"/>
  <c r="BH25" i="54"/>
  <c r="BI25" i="54"/>
  <c r="BJ25" i="54"/>
  <c r="BK25" i="54"/>
  <c r="BL25" i="54"/>
  <c r="BM25" i="54"/>
  <c r="BN25" i="54"/>
  <c r="F26" i="54"/>
  <c r="G26" i="54"/>
  <c r="H26" i="54"/>
  <c r="I26" i="54"/>
  <c r="J26" i="54"/>
  <c r="K26" i="54"/>
  <c r="L26" i="54"/>
  <c r="M26" i="54"/>
  <c r="N26" i="54"/>
  <c r="O26" i="54"/>
  <c r="P26" i="54"/>
  <c r="Q26" i="54"/>
  <c r="R26" i="54"/>
  <c r="S26" i="54"/>
  <c r="T26" i="54"/>
  <c r="U26" i="54"/>
  <c r="V26" i="54"/>
  <c r="W26" i="54"/>
  <c r="X26" i="54"/>
  <c r="Y26" i="54"/>
  <c r="Z26" i="54"/>
  <c r="AA26" i="54"/>
  <c r="AB26" i="54"/>
  <c r="AC26" i="54"/>
  <c r="AD26" i="54"/>
  <c r="AE26" i="54"/>
  <c r="AF26" i="54"/>
  <c r="AG26" i="54"/>
  <c r="AH26" i="54"/>
  <c r="AI26" i="54"/>
  <c r="AJ26" i="54"/>
  <c r="AK26" i="54"/>
  <c r="AL26" i="54"/>
  <c r="AM26" i="54"/>
  <c r="AN26" i="54"/>
  <c r="AO26" i="54"/>
  <c r="AP26" i="54"/>
  <c r="AQ26" i="54"/>
  <c r="AR26" i="54"/>
  <c r="AS26" i="54"/>
  <c r="AT26" i="54"/>
  <c r="AU26" i="54"/>
  <c r="AV26" i="54"/>
  <c r="AW26" i="54"/>
  <c r="AX26" i="54"/>
  <c r="AY26" i="54"/>
  <c r="AZ26" i="54"/>
  <c r="BA26" i="54"/>
  <c r="BB26" i="54"/>
  <c r="BC26" i="54"/>
  <c r="BD26" i="54"/>
  <c r="BE26" i="54"/>
  <c r="BF26" i="54"/>
  <c r="BG26" i="54"/>
  <c r="BH26" i="54"/>
  <c r="BI26" i="54"/>
  <c r="BJ26" i="54"/>
  <c r="BK26" i="54"/>
  <c r="BL26" i="54"/>
  <c r="BM26" i="54"/>
  <c r="BN26" i="54"/>
  <c r="F27" i="54"/>
  <c r="G27" i="54"/>
  <c r="H27" i="54"/>
  <c r="I27" i="54"/>
  <c r="J27" i="54"/>
  <c r="K27" i="54"/>
  <c r="L27" i="54"/>
  <c r="M27" i="54"/>
  <c r="N27" i="54"/>
  <c r="O27" i="54"/>
  <c r="P27" i="54"/>
  <c r="Q27" i="54"/>
  <c r="R27" i="54"/>
  <c r="S27" i="54"/>
  <c r="T27" i="54"/>
  <c r="U27" i="54"/>
  <c r="V27" i="54"/>
  <c r="W27" i="54"/>
  <c r="X27" i="54"/>
  <c r="Y27" i="54"/>
  <c r="Z27" i="54"/>
  <c r="AA27" i="54"/>
  <c r="AB27" i="54"/>
  <c r="AC27" i="54"/>
  <c r="AD27" i="54"/>
  <c r="AE27" i="54"/>
  <c r="AF27" i="54"/>
  <c r="AG27" i="54"/>
  <c r="AH27" i="54"/>
  <c r="AI27" i="54"/>
  <c r="AJ27" i="54"/>
  <c r="AK27" i="54"/>
  <c r="AL27" i="54"/>
  <c r="AM27" i="54"/>
  <c r="AN27" i="54"/>
  <c r="AO27" i="54"/>
  <c r="AP27" i="54"/>
  <c r="AQ27" i="54"/>
  <c r="AR27" i="54"/>
  <c r="AS27" i="54"/>
  <c r="AT27" i="54"/>
  <c r="AU27" i="54"/>
  <c r="AV27" i="54"/>
  <c r="AW27" i="54"/>
  <c r="AX27" i="54"/>
  <c r="AY27" i="54"/>
  <c r="AZ27" i="54"/>
  <c r="BA27" i="54"/>
  <c r="BB27" i="54"/>
  <c r="BC27" i="54"/>
  <c r="BD27" i="54"/>
  <c r="BE27" i="54"/>
  <c r="BF27" i="54"/>
  <c r="BG27" i="54"/>
  <c r="BH27" i="54"/>
  <c r="BI27" i="54"/>
  <c r="BJ27" i="54"/>
  <c r="BK27" i="54"/>
  <c r="BL27" i="54"/>
  <c r="BM27" i="54"/>
  <c r="BN27" i="54"/>
  <c r="F28" i="54"/>
  <c r="G28" i="54"/>
  <c r="H28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W28" i="54"/>
  <c r="X28" i="54"/>
  <c r="Y28" i="54"/>
  <c r="Z28" i="54"/>
  <c r="AA28" i="54"/>
  <c r="AB28" i="54"/>
  <c r="AC28" i="54"/>
  <c r="AD28" i="54"/>
  <c r="AE28" i="54"/>
  <c r="AF28" i="54"/>
  <c r="AG28" i="54"/>
  <c r="AH28" i="54"/>
  <c r="AI28" i="54"/>
  <c r="AJ28" i="54"/>
  <c r="AK28" i="54"/>
  <c r="AL28" i="54"/>
  <c r="AM28" i="54"/>
  <c r="AN28" i="54"/>
  <c r="AO28" i="54"/>
  <c r="AP28" i="54"/>
  <c r="AQ28" i="54"/>
  <c r="AR28" i="54"/>
  <c r="AS28" i="54"/>
  <c r="AT28" i="54"/>
  <c r="AU28" i="54"/>
  <c r="AV28" i="54"/>
  <c r="AW28" i="54"/>
  <c r="AX28" i="54"/>
  <c r="AY28" i="54"/>
  <c r="AZ28" i="54"/>
  <c r="BA28" i="54"/>
  <c r="BB28" i="54"/>
  <c r="BC28" i="54"/>
  <c r="BD28" i="54"/>
  <c r="BE28" i="54"/>
  <c r="BF28" i="54"/>
  <c r="BG28" i="54"/>
  <c r="BH28" i="54"/>
  <c r="BI28" i="54"/>
  <c r="BJ28" i="54"/>
  <c r="BK28" i="54"/>
  <c r="BL28" i="54"/>
  <c r="BM28" i="54"/>
  <c r="BN28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S29" i="54"/>
  <c r="T29" i="54"/>
  <c r="U29" i="54"/>
  <c r="V29" i="54"/>
  <c r="W29" i="54"/>
  <c r="X29" i="54"/>
  <c r="Y29" i="54"/>
  <c r="Z29" i="54"/>
  <c r="AA29" i="54"/>
  <c r="AB29" i="54"/>
  <c r="AC29" i="54"/>
  <c r="AD29" i="54"/>
  <c r="AE29" i="54"/>
  <c r="AF29" i="54"/>
  <c r="AG29" i="54"/>
  <c r="AH29" i="54"/>
  <c r="AI29" i="54"/>
  <c r="AJ29" i="54"/>
  <c r="AK29" i="54"/>
  <c r="AL29" i="54"/>
  <c r="AM29" i="54"/>
  <c r="AN29" i="54"/>
  <c r="AO29" i="54"/>
  <c r="AP29" i="54"/>
  <c r="AQ29" i="54"/>
  <c r="AR29" i="54"/>
  <c r="AS29" i="54"/>
  <c r="AT29" i="54"/>
  <c r="AU29" i="54"/>
  <c r="AV29" i="54"/>
  <c r="AW29" i="54"/>
  <c r="AX29" i="54"/>
  <c r="AY29" i="54"/>
  <c r="AZ29" i="54"/>
  <c r="BA29" i="54"/>
  <c r="BB29" i="54"/>
  <c r="BC29" i="54"/>
  <c r="BD29" i="54"/>
  <c r="BE29" i="54"/>
  <c r="BF29" i="54"/>
  <c r="BG29" i="54"/>
  <c r="BH29" i="54"/>
  <c r="BI29" i="54"/>
  <c r="BJ29" i="54"/>
  <c r="BK29" i="54"/>
  <c r="BL29" i="54"/>
  <c r="BM29" i="54"/>
  <c r="BN29" i="54"/>
  <c r="F30" i="54"/>
  <c r="G30" i="54"/>
  <c r="H30" i="54"/>
  <c r="I30" i="54"/>
  <c r="J30" i="54"/>
  <c r="K30" i="54"/>
  <c r="L30" i="54"/>
  <c r="M30" i="54"/>
  <c r="N30" i="54"/>
  <c r="O30" i="54"/>
  <c r="P30" i="54"/>
  <c r="Q30" i="54"/>
  <c r="R30" i="54"/>
  <c r="S30" i="54"/>
  <c r="T30" i="54"/>
  <c r="U30" i="54"/>
  <c r="V30" i="54"/>
  <c r="W30" i="54"/>
  <c r="X30" i="54"/>
  <c r="Y30" i="54"/>
  <c r="Z30" i="54"/>
  <c r="AA30" i="54"/>
  <c r="AB30" i="54"/>
  <c r="AC30" i="54"/>
  <c r="AD30" i="54"/>
  <c r="AE30" i="54"/>
  <c r="AF30" i="54"/>
  <c r="AG30" i="54"/>
  <c r="AH30" i="54"/>
  <c r="AI30" i="54"/>
  <c r="AJ30" i="54"/>
  <c r="AK30" i="54"/>
  <c r="AL30" i="54"/>
  <c r="AM30" i="54"/>
  <c r="AN30" i="54"/>
  <c r="AO30" i="54"/>
  <c r="AP30" i="54"/>
  <c r="AQ30" i="54"/>
  <c r="AR30" i="54"/>
  <c r="AS30" i="54"/>
  <c r="AT30" i="54"/>
  <c r="AU30" i="54"/>
  <c r="AV30" i="54"/>
  <c r="AW30" i="54"/>
  <c r="AX30" i="54"/>
  <c r="AY30" i="54"/>
  <c r="AZ30" i="54"/>
  <c r="BA30" i="54"/>
  <c r="BB30" i="54"/>
  <c r="BC30" i="54"/>
  <c r="BD30" i="54"/>
  <c r="BE30" i="54"/>
  <c r="BF30" i="54"/>
  <c r="BG30" i="54"/>
  <c r="BH30" i="54"/>
  <c r="BI30" i="54"/>
  <c r="BJ30" i="54"/>
  <c r="BK30" i="54"/>
  <c r="BL30" i="54"/>
  <c r="BM30" i="54"/>
  <c r="BN30" i="54"/>
  <c r="F31" i="54"/>
  <c r="G31" i="54"/>
  <c r="H31" i="54"/>
  <c r="I31" i="54"/>
  <c r="J31" i="54"/>
  <c r="K31" i="54"/>
  <c r="L31" i="54"/>
  <c r="M31" i="54"/>
  <c r="N31" i="54"/>
  <c r="O31" i="54"/>
  <c r="P31" i="54"/>
  <c r="Q31" i="54"/>
  <c r="R31" i="54"/>
  <c r="S31" i="54"/>
  <c r="T31" i="54"/>
  <c r="U31" i="54"/>
  <c r="V31" i="54"/>
  <c r="W31" i="54"/>
  <c r="X31" i="54"/>
  <c r="Y31" i="54"/>
  <c r="Z31" i="54"/>
  <c r="AA31" i="54"/>
  <c r="AB31" i="54"/>
  <c r="AC31" i="54"/>
  <c r="AD31" i="54"/>
  <c r="AE31" i="54"/>
  <c r="AF31" i="54"/>
  <c r="AG31" i="54"/>
  <c r="AH31" i="54"/>
  <c r="AI31" i="54"/>
  <c r="AJ31" i="54"/>
  <c r="AK31" i="54"/>
  <c r="AL31" i="54"/>
  <c r="AM31" i="54"/>
  <c r="AN31" i="54"/>
  <c r="AO31" i="54"/>
  <c r="AP31" i="54"/>
  <c r="AQ31" i="54"/>
  <c r="AR31" i="54"/>
  <c r="AS31" i="54"/>
  <c r="AT31" i="54"/>
  <c r="AU31" i="54"/>
  <c r="AV31" i="54"/>
  <c r="AW31" i="54"/>
  <c r="AX31" i="54"/>
  <c r="AY31" i="54"/>
  <c r="AZ31" i="54"/>
  <c r="BA31" i="54"/>
  <c r="BB31" i="54"/>
  <c r="BC31" i="54"/>
  <c r="BD31" i="54"/>
  <c r="BE31" i="54"/>
  <c r="BF31" i="54"/>
  <c r="BG31" i="54"/>
  <c r="BH31" i="54"/>
  <c r="BI31" i="54"/>
  <c r="BJ31" i="54"/>
  <c r="BK31" i="54"/>
  <c r="BL31" i="54"/>
  <c r="BM31" i="54"/>
  <c r="BN31" i="54"/>
  <c r="F32" i="54"/>
  <c r="G32" i="54"/>
  <c r="H32" i="54"/>
  <c r="I32" i="54"/>
  <c r="J32" i="54"/>
  <c r="K32" i="54"/>
  <c r="L32" i="54"/>
  <c r="M32" i="54"/>
  <c r="N32" i="54"/>
  <c r="O32" i="54"/>
  <c r="P32" i="54"/>
  <c r="Q32" i="54"/>
  <c r="R32" i="54"/>
  <c r="S32" i="54"/>
  <c r="T32" i="54"/>
  <c r="U32" i="54"/>
  <c r="V32" i="54"/>
  <c r="W32" i="54"/>
  <c r="X32" i="54"/>
  <c r="Y32" i="54"/>
  <c r="Z32" i="54"/>
  <c r="AA32" i="54"/>
  <c r="AB32" i="54"/>
  <c r="AC32" i="54"/>
  <c r="AD32" i="54"/>
  <c r="AE32" i="54"/>
  <c r="AF32" i="54"/>
  <c r="AG32" i="54"/>
  <c r="AH32" i="54"/>
  <c r="AI32" i="54"/>
  <c r="AJ32" i="54"/>
  <c r="AK32" i="54"/>
  <c r="AL32" i="54"/>
  <c r="AM32" i="54"/>
  <c r="AN32" i="54"/>
  <c r="AO32" i="54"/>
  <c r="AP32" i="54"/>
  <c r="AQ32" i="54"/>
  <c r="AR32" i="54"/>
  <c r="AS32" i="54"/>
  <c r="AT32" i="54"/>
  <c r="AU32" i="54"/>
  <c r="AV32" i="54"/>
  <c r="AW32" i="54"/>
  <c r="AX32" i="54"/>
  <c r="AY32" i="54"/>
  <c r="AZ32" i="54"/>
  <c r="BA32" i="54"/>
  <c r="BB32" i="54"/>
  <c r="BC32" i="54"/>
  <c r="BD32" i="54"/>
  <c r="BE32" i="54"/>
  <c r="BF32" i="54"/>
  <c r="BG32" i="54"/>
  <c r="BH32" i="54"/>
  <c r="BI32" i="54"/>
  <c r="BJ32" i="54"/>
  <c r="BK32" i="54"/>
  <c r="BL32" i="54"/>
  <c r="BM32" i="54"/>
  <c r="BN32" i="54"/>
  <c r="F33" i="54"/>
  <c r="G33" i="54"/>
  <c r="H33" i="54"/>
  <c r="I33" i="54"/>
  <c r="J33" i="54"/>
  <c r="K33" i="54"/>
  <c r="L33" i="54"/>
  <c r="M33" i="54"/>
  <c r="N33" i="54"/>
  <c r="O33" i="54"/>
  <c r="P33" i="54"/>
  <c r="Q33" i="54"/>
  <c r="R33" i="54"/>
  <c r="S33" i="54"/>
  <c r="T33" i="54"/>
  <c r="U33" i="54"/>
  <c r="V33" i="54"/>
  <c r="W33" i="54"/>
  <c r="X33" i="54"/>
  <c r="Y33" i="54"/>
  <c r="Z33" i="54"/>
  <c r="AA33" i="54"/>
  <c r="AB33" i="54"/>
  <c r="AC33" i="54"/>
  <c r="AD33" i="54"/>
  <c r="AE33" i="54"/>
  <c r="AF33" i="54"/>
  <c r="AG33" i="54"/>
  <c r="AH33" i="54"/>
  <c r="AI33" i="54"/>
  <c r="AJ33" i="54"/>
  <c r="AK33" i="54"/>
  <c r="AL33" i="54"/>
  <c r="AM33" i="54"/>
  <c r="AN33" i="54"/>
  <c r="AO33" i="54"/>
  <c r="AP33" i="54"/>
  <c r="AQ33" i="54"/>
  <c r="AR33" i="54"/>
  <c r="AS33" i="54"/>
  <c r="AT33" i="54"/>
  <c r="AU33" i="54"/>
  <c r="AV33" i="54"/>
  <c r="AW33" i="54"/>
  <c r="AX33" i="54"/>
  <c r="AY33" i="54"/>
  <c r="AZ33" i="54"/>
  <c r="BA33" i="54"/>
  <c r="BB33" i="54"/>
  <c r="BC33" i="54"/>
  <c r="BD33" i="54"/>
  <c r="BE33" i="54"/>
  <c r="BF33" i="54"/>
  <c r="BG33" i="54"/>
  <c r="BH33" i="54"/>
  <c r="BI33" i="54"/>
  <c r="BJ33" i="54"/>
  <c r="BK33" i="54"/>
  <c r="BL33" i="54"/>
  <c r="BM33" i="54"/>
  <c r="BN33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T34" i="54"/>
  <c r="U34" i="54"/>
  <c r="V34" i="54"/>
  <c r="W34" i="54"/>
  <c r="X34" i="54"/>
  <c r="Y34" i="54"/>
  <c r="Z34" i="54"/>
  <c r="AA34" i="54"/>
  <c r="AB34" i="54"/>
  <c r="AC34" i="54"/>
  <c r="AD34" i="54"/>
  <c r="AE34" i="54"/>
  <c r="AF34" i="54"/>
  <c r="AG34" i="54"/>
  <c r="AH34" i="54"/>
  <c r="AI34" i="54"/>
  <c r="AJ34" i="54"/>
  <c r="AK34" i="54"/>
  <c r="AL34" i="54"/>
  <c r="AM34" i="54"/>
  <c r="AN34" i="54"/>
  <c r="AO34" i="54"/>
  <c r="AP34" i="54"/>
  <c r="AQ34" i="54"/>
  <c r="AR34" i="54"/>
  <c r="AS34" i="54"/>
  <c r="AT34" i="54"/>
  <c r="AU34" i="54"/>
  <c r="AV34" i="54"/>
  <c r="AW34" i="54"/>
  <c r="AX34" i="54"/>
  <c r="AY34" i="54"/>
  <c r="AZ34" i="54"/>
  <c r="BA34" i="54"/>
  <c r="BB34" i="54"/>
  <c r="BC34" i="54"/>
  <c r="BD34" i="54"/>
  <c r="BE34" i="54"/>
  <c r="BF34" i="54"/>
  <c r="BG34" i="54"/>
  <c r="BH34" i="54"/>
  <c r="BI34" i="54"/>
  <c r="BJ34" i="54"/>
  <c r="BK34" i="54"/>
  <c r="BL34" i="54"/>
  <c r="BM34" i="54"/>
  <c r="BN34" i="54"/>
  <c r="F35" i="54"/>
  <c r="G35" i="54"/>
  <c r="H35" i="54"/>
  <c r="I35" i="54"/>
  <c r="J35" i="54"/>
  <c r="K35" i="54"/>
  <c r="L35" i="54"/>
  <c r="M35" i="54"/>
  <c r="N35" i="54"/>
  <c r="O35" i="54"/>
  <c r="P35" i="54"/>
  <c r="Q35" i="54"/>
  <c r="R35" i="54"/>
  <c r="S35" i="54"/>
  <c r="T35" i="54"/>
  <c r="U35" i="54"/>
  <c r="V35" i="54"/>
  <c r="W35" i="54"/>
  <c r="X35" i="54"/>
  <c r="Y35" i="54"/>
  <c r="Z35" i="54"/>
  <c r="AA35" i="54"/>
  <c r="AB35" i="54"/>
  <c r="AC35" i="54"/>
  <c r="AD35" i="54"/>
  <c r="AE35" i="54"/>
  <c r="AF35" i="54"/>
  <c r="AG35" i="54"/>
  <c r="AH35" i="54"/>
  <c r="AI35" i="54"/>
  <c r="AJ35" i="54"/>
  <c r="AK35" i="54"/>
  <c r="AL35" i="54"/>
  <c r="AM35" i="54"/>
  <c r="AN35" i="54"/>
  <c r="AO35" i="54"/>
  <c r="AP35" i="54"/>
  <c r="AQ35" i="54"/>
  <c r="AR35" i="54"/>
  <c r="AS35" i="54"/>
  <c r="AT35" i="54"/>
  <c r="AU35" i="54"/>
  <c r="AV35" i="54"/>
  <c r="AW35" i="54"/>
  <c r="AX35" i="54"/>
  <c r="AY35" i="54"/>
  <c r="AZ35" i="54"/>
  <c r="BA35" i="54"/>
  <c r="BB35" i="54"/>
  <c r="BC35" i="54"/>
  <c r="BD35" i="54"/>
  <c r="BE35" i="54"/>
  <c r="BF35" i="54"/>
  <c r="BG35" i="54"/>
  <c r="BH35" i="54"/>
  <c r="BI35" i="54"/>
  <c r="BJ35" i="54"/>
  <c r="BK35" i="54"/>
  <c r="BL35" i="54"/>
  <c r="BM35" i="54"/>
  <c r="BN35" i="54"/>
  <c r="F36" i="54"/>
  <c r="G36" i="54"/>
  <c r="H36" i="54"/>
  <c r="I36" i="54"/>
  <c r="J36" i="54"/>
  <c r="K36" i="54"/>
  <c r="L36" i="54"/>
  <c r="M36" i="54"/>
  <c r="N36" i="54"/>
  <c r="O36" i="54"/>
  <c r="P36" i="54"/>
  <c r="Q36" i="54"/>
  <c r="R36" i="54"/>
  <c r="S36" i="54"/>
  <c r="T36" i="54"/>
  <c r="U36" i="54"/>
  <c r="V36" i="54"/>
  <c r="W36" i="54"/>
  <c r="X36" i="54"/>
  <c r="Y36" i="54"/>
  <c r="Z36" i="54"/>
  <c r="AA36" i="54"/>
  <c r="AB36" i="54"/>
  <c r="AC36" i="54"/>
  <c r="AD36" i="54"/>
  <c r="AE36" i="54"/>
  <c r="AF36" i="54"/>
  <c r="AG36" i="54"/>
  <c r="AH36" i="54"/>
  <c r="AI36" i="54"/>
  <c r="AJ36" i="54"/>
  <c r="AK36" i="54"/>
  <c r="AL36" i="54"/>
  <c r="AM36" i="54"/>
  <c r="AN36" i="54"/>
  <c r="AO36" i="54"/>
  <c r="AP36" i="54"/>
  <c r="AQ36" i="54"/>
  <c r="AR36" i="54"/>
  <c r="AS36" i="54"/>
  <c r="AT36" i="54"/>
  <c r="AU36" i="54"/>
  <c r="AV36" i="54"/>
  <c r="AW36" i="54"/>
  <c r="AX36" i="54"/>
  <c r="AY36" i="54"/>
  <c r="AZ36" i="54"/>
  <c r="BA36" i="54"/>
  <c r="BB36" i="54"/>
  <c r="BC36" i="54"/>
  <c r="BD36" i="54"/>
  <c r="BE36" i="54"/>
  <c r="BF36" i="54"/>
  <c r="BG36" i="54"/>
  <c r="BH36" i="54"/>
  <c r="BI36" i="54"/>
  <c r="BJ36" i="54"/>
  <c r="BK36" i="54"/>
  <c r="BL36" i="54"/>
  <c r="BM36" i="54"/>
  <c r="BN36" i="54"/>
  <c r="F37" i="54"/>
  <c r="G37" i="54"/>
  <c r="H37" i="54"/>
  <c r="I37" i="54"/>
  <c r="J37" i="54"/>
  <c r="K37" i="54"/>
  <c r="L37" i="54"/>
  <c r="M37" i="54"/>
  <c r="N37" i="54"/>
  <c r="O37" i="54"/>
  <c r="P37" i="54"/>
  <c r="Q37" i="54"/>
  <c r="R37" i="54"/>
  <c r="S37" i="54"/>
  <c r="T37" i="54"/>
  <c r="U37" i="54"/>
  <c r="V37" i="54"/>
  <c r="W37" i="54"/>
  <c r="X37" i="54"/>
  <c r="Y37" i="54"/>
  <c r="Z37" i="54"/>
  <c r="AA37" i="54"/>
  <c r="AB37" i="54"/>
  <c r="AC37" i="54"/>
  <c r="AD37" i="54"/>
  <c r="AE37" i="54"/>
  <c r="AF37" i="54"/>
  <c r="AG37" i="54"/>
  <c r="AH37" i="54"/>
  <c r="AI37" i="54"/>
  <c r="AJ37" i="54"/>
  <c r="AK37" i="54"/>
  <c r="AL37" i="54"/>
  <c r="AM37" i="54"/>
  <c r="AN37" i="54"/>
  <c r="AO37" i="54"/>
  <c r="AP37" i="54"/>
  <c r="AQ37" i="54"/>
  <c r="AR37" i="54"/>
  <c r="AS37" i="54"/>
  <c r="AT37" i="54"/>
  <c r="AU37" i="54"/>
  <c r="AV37" i="54"/>
  <c r="AW37" i="54"/>
  <c r="AX37" i="54"/>
  <c r="AY37" i="54"/>
  <c r="AZ37" i="54"/>
  <c r="BA37" i="54"/>
  <c r="BB37" i="54"/>
  <c r="BC37" i="54"/>
  <c r="BD37" i="54"/>
  <c r="BE37" i="54"/>
  <c r="BF37" i="54"/>
  <c r="BG37" i="54"/>
  <c r="BH37" i="54"/>
  <c r="BI37" i="54"/>
  <c r="BJ37" i="54"/>
  <c r="BK37" i="54"/>
  <c r="BL37" i="54"/>
  <c r="BM37" i="54"/>
  <c r="BN37" i="54"/>
  <c r="CZ13" i="8"/>
  <c r="CZ14" i="8"/>
  <c r="CZ15" i="8"/>
  <c r="CZ16" i="8"/>
  <c r="CZ17" i="8"/>
  <c r="CZ18" i="8"/>
  <c r="CZ19" i="8"/>
  <c r="CZ20" i="8"/>
  <c r="CZ21" i="8"/>
  <c r="CZ22" i="8"/>
  <c r="CZ23" i="8"/>
  <c r="CZ24" i="8"/>
  <c r="CZ25" i="8"/>
  <c r="CZ26" i="8"/>
  <c r="CZ27" i="8"/>
  <c r="CZ28" i="8"/>
  <c r="CZ29" i="8"/>
  <c r="CZ30" i="8"/>
  <c r="CZ31" i="8"/>
  <c r="CZ32" i="8"/>
  <c r="CZ33" i="8"/>
  <c r="CZ34" i="8"/>
  <c r="CZ35" i="8"/>
  <c r="CZ36" i="8"/>
  <c r="CZ37" i="8"/>
  <c r="CZ38" i="8"/>
  <c r="CZ39" i="8"/>
  <c r="CZ40" i="8"/>
  <c r="CZ41" i="8"/>
  <c r="CZ42" i="8"/>
  <c r="CZ43" i="8"/>
  <c r="CZ44" i="8"/>
  <c r="CZ45" i="8"/>
  <c r="CZ46" i="8"/>
  <c r="CZ47" i="8"/>
  <c r="CZ48" i="8"/>
  <c r="CZ49" i="8"/>
  <c r="CZ50" i="8"/>
  <c r="CZ51" i="8"/>
  <c r="CZ52" i="8"/>
  <c r="CZ53" i="8"/>
  <c r="CZ54" i="8"/>
  <c r="CZ55" i="8"/>
  <c r="CZ56" i="8"/>
  <c r="CZ57" i="8"/>
  <c r="CZ58" i="8"/>
  <c r="CZ59" i="8"/>
  <c r="CZ60" i="8"/>
  <c r="CZ61" i="8"/>
  <c r="CZ62" i="8"/>
  <c r="CZ63" i="8"/>
  <c r="CZ64" i="8"/>
  <c r="CZ65" i="8"/>
  <c r="CZ66" i="8"/>
  <c r="CZ67" i="8"/>
  <c r="CZ68" i="8"/>
  <c r="CZ69" i="8"/>
  <c r="CZ70" i="8"/>
  <c r="CZ71" i="8"/>
  <c r="CZ72" i="8"/>
  <c r="CZ73" i="8"/>
  <c r="CZ74" i="8"/>
  <c r="CZ75" i="8"/>
  <c r="CZ76" i="8"/>
  <c r="CZ77" i="8"/>
  <c r="CZ78" i="8"/>
  <c r="CZ79" i="8"/>
  <c r="CZ80" i="8"/>
  <c r="CZ81" i="8"/>
  <c r="CZ82" i="8"/>
  <c r="CZ83" i="8"/>
  <c r="CZ84" i="8"/>
  <c r="CZ85" i="8"/>
  <c r="CZ86" i="8"/>
  <c r="CZ87" i="8"/>
  <c r="CZ88" i="8"/>
  <c r="CZ89" i="8"/>
  <c r="CZ90" i="8"/>
  <c r="CZ91" i="8"/>
  <c r="CZ92" i="8"/>
  <c r="CZ93" i="8"/>
  <c r="CZ94" i="8"/>
  <c r="CZ95" i="8"/>
  <c r="CZ96" i="8"/>
  <c r="CZ97" i="8"/>
  <c r="CZ98" i="8"/>
  <c r="CZ99" i="8"/>
  <c r="CZ100" i="8"/>
  <c r="CZ101" i="8"/>
  <c r="CZ102" i="8"/>
  <c r="CZ103" i="8"/>
  <c r="CZ104" i="8"/>
  <c r="CZ105" i="8"/>
  <c r="CZ106" i="8"/>
  <c r="CZ107" i="8"/>
  <c r="CZ108" i="8"/>
  <c r="CZ109" i="8"/>
  <c r="CZ110" i="8"/>
  <c r="CZ111" i="8"/>
  <c r="CZ12" i="8"/>
  <c r="CM12" i="8"/>
  <c r="BO6" i="54" s="1"/>
  <c r="BN6" i="54"/>
  <c r="G6" i="54"/>
  <c r="H6" i="54"/>
  <c r="I6" i="54"/>
  <c r="J6" i="54"/>
  <c r="K6" i="54"/>
  <c r="L6" i="54"/>
  <c r="M6" i="54"/>
  <c r="N6" i="54"/>
  <c r="O6" i="54"/>
  <c r="P6" i="54"/>
  <c r="Q6" i="54"/>
  <c r="R6" i="54"/>
  <c r="S6" i="54"/>
  <c r="T6" i="54"/>
  <c r="U6" i="54"/>
  <c r="V6" i="54"/>
  <c r="W6" i="54"/>
  <c r="X6" i="54"/>
  <c r="Y6" i="54"/>
  <c r="Z6" i="54"/>
  <c r="AA6" i="54"/>
  <c r="AB6" i="54"/>
  <c r="AC6" i="54"/>
  <c r="AD6" i="54"/>
  <c r="AE6" i="54"/>
  <c r="AF6" i="54"/>
  <c r="AG6" i="54"/>
  <c r="AH6" i="54"/>
  <c r="AI6" i="54"/>
  <c r="AJ6" i="54"/>
  <c r="AK6" i="54"/>
  <c r="AL6" i="54"/>
  <c r="AM6" i="54"/>
  <c r="AN6" i="54"/>
  <c r="AO6" i="54"/>
  <c r="AP6" i="54"/>
  <c r="AQ6" i="54"/>
  <c r="AR6" i="54"/>
  <c r="AS6" i="54"/>
  <c r="AT6" i="54"/>
  <c r="AU6" i="54"/>
  <c r="AV6" i="54"/>
  <c r="AW6" i="54"/>
  <c r="AX6" i="54"/>
  <c r="AY6" i="54"/>
  <c r="AZ6" i="54"/>
  <c r="BA6" i="54"/>
  <c r="BB6" i="54"/>
  <c r="BC6" i="54"/>
  <c r="BD6" i="54"/>
  <c r="BE6" i="54"/>
  <c r="BF6" i="54"/>
  <c r="BG6" i="54"/>
  <c r="BH6" i="54"/>
  <c r="BI6" i="54"/>
  <c r="BJ6" i="54"/>
  <c r="BK6" i="54"/>
  <c r="BL6" i="54"/>
  <c r="BM6" i="54"/>
  <c r="F6" i="54"/>
  <c r="CM13" i="8"/>
  <c r="BO7" i="54" s="1"/>
  <c r="CM14" i="8"/>
  <c r="BO8" i="54" s="1"/>
  <c r="CM15" i="8"/>
  <c r="BO9" i="54" s="1"/>
  <c r="CM16" i="8"/>
  <c r="BO10" i="54" s="1"/>
  <c r="CM17" i="8"/>
  <c r="BO11" i="54" s="1"/>
  <c r="CM18" i="8"/>
  <c r="BO12" i="54" s="1"/>
  <c r="CM19" i="8"/>
  <c r="BO13" i="54" s="1"/>
  <c r="CM20" i="8"/>
  <c r="BO14" i="54" s="1"/>
  <c r="CM21" i="8"/>
  <c r="BO15" i="54" s="1"/>
  <c r="CM22" i="8"/>
  <c r="BO16" i="54" s="1"/>
  <c r="CM23" i="8"/>
  <c r="BO17" i="54" s="1"/>
  <c r="CM24" i="8"/>
  <c r="BO18" i="54" s="1"/>
  <c r="CM25" i="8"/>
  <c r="BO19" i="54" s="1"/>
  <c r="CM26" i="8"/>
  <c r="BO20" i="54" s="1"/>
  <c r="CM27" i="8"/>
  <c r="BO21" i="54" s="1"/>
  <c r="CM28" i="8"/>
  <c r="BO22" i="54" s="1"/>
  <c r="CM29" i="8"/>
  <c r="BO23" i="54" s="1"/>
  <c r="CM30" i="8"/>
  <c r="BO24" i="54" s="1"/>
  <c r="CM31" i="8"/>
  <c r="BO25" i="54" s="1"/>
  <c r="CM32" i="8"/>
  <c r="BO26" i="54" s="1"/>
  <c r="CM33" i="8"/>
  <c r="BO27" i="54" s="1"/>
  <c r="CM34" i="8"/>
  <c r="BO28" i="54" s="1"/>
  <c r="CM35" i="8"/>
  <c r="BO29" i="54" s="1"/>
  <c r="CM36" i="8"/>
  <c r="BO30" i="54" s="1"/>
  <c r="CM37" i="8"/>
  <c r="BO31" i="54" s="1"/>
  <c r="CM38" i="8"/>
  <c r="BO32" i="54" s="1"/>
  <c r="CM39" i="8"/>
  <c r="BO33" i="54" s="1"/>
  <c r="CM40" i="8"/>
  <c r="BO34" i="54" s="1"/>
  <c r="CM41" i="8"/>
  <c r="BO35" i="54" s="1"/>
  <c r="CM42" i="8"/>
  <c r="BO36" i="54" s="1"/>
  <c r="CM43" i="8"/>
  <c r="BO37" i="54" s="1"/>
  <c r="CM44" i="8"/>
  <c r="BO38" i="54" s="1"/>
  <c r="CM45" i="8"/>
  <c r="BO39" i="54" s="1"/>
  <c r="CM46" i="8"/>
  <c r="BO40" i="54" s="1"/>
  <c r="CM47" i="8"/>
  <c r="BO41" i="54" s="1"/>
  <c r="CM48" i="8"/>
  <c r="BO42" i="54" s="1"/>
  <c r="CM49" i="8"/>
  <c r="BO43" i="54" s="1"/>
  <c r="CM50" i="8"/>
  <c r="BO44" i="54" s="1"/>
  <c r="CM51" i="8"/>
  <c r="BO45" i="54" s="1"/>
  <c r="CM52" i="8"/>
  <c r="BO46" i="54" s="1"/>
  <c r="CM53" i="8"/>
  <c r="BO47" i="54" s="1"/>
  <c r="CM54" i="8"/>
  <c r="BO48" i="54" s="1"/>
  <c r="CM55" i="8"/>
  <c r="BO49" i="54" s="1"/>
  <c r="CM56" i="8"/>
  <c r="BO50" i="54" s="1"/>
  <c r="CM57" i="8"/>
  <c r="BO51" i="54" s="1"/>
  <c r="CM58" i="8"/>
  <c r="BO52" i="54" s="1"/>
  <c r="CM59" i="8"/>
  <c r="BO53" i="54" s="1"/>
  <c r="CM60" i="8"/>
  <c r="BO54" i="54" s="1"/>
  <c r="CM61" i="8"/>
  <c r="BO55" i="54" s="1"/>
  <c r="CM62" i="8"/>
  <c r="BO56" i="54" s="1"/>
  <c r="CM63" i="8"/>
  <c r="BO57" i="54" s="1"/>
  <c r="CM64" i="8"/>
  <c r="BO58" i="54" s="1"/>
  <c r="CM65" i="8"/>
  <c r="BO59" i="54" s="1"/>
  <c r="CM66" i="8"/>
  <c r="BO60" i="54" s="1"/>
  <c r="CM67" i="8"/>
  <c r="BO61" i="54" s="1"/>
  <c r="CM68" i="8"/>
  <c r="BO62" i="54" s="1"/>
  <c r="CM69" i="8"/>
  <c r="BO63" i="54" s="1"/>
  <c r="CM70" i="8"/>
  <c r="BO64" i="54" s="1"/>
  <c r="CM71" i="8"/>
  <c r="BO65" i="54" s="1"/>
  <c r="CM72" i="8"/>
  <c r="BO66" i="54" s="1"/>
  <c r="CM73" i="8"/>
  <c r="BO67" i="54" s="1"/>
  <c r="CM74" i="8"/>
  <c r="BO68" i="54" s="1"/>
  <c r="CM75" i="8"/>
  <c r="BO69" i="54" s="1"/>
  <c r="CM76" i="8"/>
  <c r="BO70" i="54" s="1"/>
  <c r="CM77" i="8"/>
  <c r="BO71" i="54" s="1"/>
  <c r="CM78" i="8"/>
  <c r="BO72" i="54" s="1"/>
  <c r="CM79" i="8"/>
  <c r="BO73" i="54" s="1"/>
  <c r="CM80" i="8"/>
  <c r="BO74" i="54" s="1"/>
  <c r="CM81" i="8"/>
  <c r="BO75" i="54" s="1"/>
  <c r="CM82" i="8"/>
  <c r="BO76" i="54" s="1"/>
  <c r="CM83" i="8"/>
  <c r="BO77" i="54" s="1"/>
  <c r="CM84" i="8"/>
  <c r="BO78" i="54" s="1"/>
  <c r="CM85" i="8"/>
  <c r="BO79" i="54" s="1"/>
  <c r="CM86" i="8"/>
  <c r="BO80" i="54" s="1"/>
  <c r="CM87" i="8"/>
  <c r="BO81" i="54" s="1"/>
  <c r="CM88" i="8"/>
  <c r="BO82" i="54" s="1"/>
  <c r="CM89" i="8"/>
  <c r="BO83" i="54" s="1"/>
  <c r="CM90" i="8"/>
  <c r="BO84" i="54" s="1"/>
  <c r="CM91" i="8"/>
  <c r="BO85" i="54" s="1"/>
  <c r="CM92" i="8"/>
  <c r="BO86" i="54" s="1"/>
  <c r="CM93" i="8"/>
  <c r="BO87" i="54" s="1"/>
  <c r="CM94" i="8"/>
  <c r="BO88" i="54" s="1"/>
  <c r="CM95" i="8"/>
  <c r="BO89" i="54" s="1"/>
  <c r="CM96" i="8"/>
  <c r="BO90" i="54" s="1"/>
  <c r="CM97" i="8"/>
  <c r="BO91" i="54" s="1"/>
  <c r="CM98" i="8"/>
  <c r="BO92" i="54" s="1"/>
  <c r="CM99" i="8"/>
  <c r="BO93" i="54" s="1"/>
  <c r="CM100" i="8"/>
  <c r="BO94" i="54" s="1"/>
  <c r="CM101" i="8"/>
  <c r="BO95" i="54" s="1"/>
  <c r="CM102" i="8"/>
  <c r="BO96" i="54" s="1"/>
  <c r="CM103" i="8"/>
  <c r="BO97" i="54" s="1"/>
  <c r="CM104" i="8"/>
  <c r="BO98" i="54" s="1"/>
  <c r="CM105" i="8"/>
  <c r="BO99" i="54" s="1"/>
  <c r="CM106" i="8"/>
  <c r="BO100" i="54" s="1"/>
  <c r="CM107" i="8"/>
  <c r="BO101" i="54" s="1"/>
  <c r="CM108" i="8"/>
  <c r="BO102" i="54" s="1"/>
  <c r="CM109" i="8"/>
  <c r="BO103" i="54" s="1"/>
  <c r="CM110" i="8"/>
  <c r="BO104" i="54" s="1"/>
  <c r="CM111" i="8"/>
  <c r="BO105" i="54" s="1"/>
  <c r="H16" i="22" l="1"/>
  <c r="H23" i="22"/>
  <c r="H25" i="22"/>
  <c r="H26" i="22"/>
  <c r="H27" i="22"/>
  <c r="H28" i="22"/>
  <c r="H29" i="22"/>
  <c r="H30" i="22"/>
  <c r="H31" i="22"/>
  <c r="H32" i="22"/>
  <c r="H34" i="22"/>
  <c r="H35" i="22"/>
  <c r="H41" i="22"/>
  <c r="H42" i="22"/>
  <c r="H43" i="22"/>
  <c r="H44" i="22"/>
  <c r="H54" i="22"/>
  <c r="H55" i="22"/>
  <c r="H56" i="22"/>
  <c r="H45" i="22"/>
  <c r="H46" i="22"/>
  <c r="H47" i="22"/>
  <c r="H59" i="22"/>
  <c r="H60" i="22"/>
  <c r="H61" i="22"/>
  <c r="H51" i="22"/>
  <c r="H52" i="22"/>
  <c r="H53" i="22"/>
  <c r="B22" i="17" l="1"/>
  <c r="B21" i="17"/>
  <c r="B20" i="17"/>
  <c r="B19" i="17"/>
  <c r="B18" i="17"/>
  <c r="H22" i="22" l="1"/>
  <c r="H21" i="22" l="1"/>
  <c r="H20" i="22"/>
  <c r="H12" i="22"/>
  <c r="H13" i="22"/>
  <c r="H14" i="22"/>
  <c r="G31" i="15" l="1"/>
  <c r="G33" i="15"/>
  <c r="G37" i="15"/>
  <c r="G39" i="15"/>
  <c r="G41" i="15"/>
  <c r="G48" i="15"/>
  <c r="U76" i="15"/>
  <c r="T76" i="15"/>
  <c r="S76" i="15"/>
  <c r="R76" i="15"/>
  <c r="Q76" i="15"/>
  <c r="P76" i="15"/>
  <c r="O76" i="15"/>
  <c r="N76" i="15"/>
  <c r="M76" i="15"/>
  <c r="I76" i="15"/>
  <c r="H76" i="15"/>
  <c r="G76" i="15"/>
  <c r="F76" i="15"/>
  <c r="E76" i="15"/>
  <c r="D76" i="15"/>
  <c r="C76" i="15"/>
  <c r="B76" i="15"/>
  <c r="U75" i="15"/>
  <c r="T75" i="15"/>
  <c r="S75" i="15"/>
  <c r="R75" i="15"/>
  <c r="Q75" i="15"/>
  <c r="P75" i="15"/>
  <c r="O75" i="15"/>
  <c r="N75" i="15"/>
  <c r="M75" i="15"/>
  <c r="I75" i="15"/>
  <c r="H75" i="15"/>
  <c r="G75" i="15"/>
  <c r="F75" i="15"/>
  <c r="E75" i="15"/>
  <c r="D75" i="15"/>
  <c r="C75" i="15"/>
  <c r="B75" i="15"/>
  <c r="U74" i="15"/>
  <c r="T74" i="15"/>
  <c r="S74" i="15"/>
  <c r="R74" i="15"/>
  <c r="Q74" i="15"/>
  <c r="P74" i="15"/>
  <c r="O74" i="15"/>
  <c r="N74" i="15"/>
  <c r="M74" i="15"/>
  <c r="I74" i="15"/>
  <c r="H74" i="15"/>
  <c r="G74" i="15"/>
  <c r="F74" i="15"/>
  <c r="E74" i="15"/>
  <c r="D74" i="15"/>
  <c r="C74" i="15"/>
  <c r="B74" i="15"/>
  <c r="U73" i="15"/>
  <c r="T73" i="15"/>
  <c r="S73" i="15"/>
  <c r="R73" i="15"/>
  <c r="Q73" i="15"/>
  <c r="P73" i="15"/>
  <c r="O73" i="15"/>
  <c r="N73" i="15"/>
  <c r="M73" i="15"/>
  <c r="I73" i="15"/>
  <c r="H73" i="15"/>
  <c r="G73" i="15"/>
  <c r="F73" i="15"/>
  <c r="E73" i="15"/>
  <c r="D73" i="15"/>
  <c r="C73" i="15"/>
  <c r="B73" i="15"/>
  <c r="U72" i="15"/>
  <c r="T72" i="15"/>
  <c r="S72" i="15"/>
  <c r="R72" i="15"/>
  <c r="Q72" i="15"/>
  <c r="P72" i="15"/>
  <c r="O72" i="15"/>
  <c r="N72" i="15"/>
  <c r="M72" i="15"/>
  <c r="I72" i="15"/>
  <c r="H72" i="15"/>
  <c r="G72" i="15"/>
  <c r="F72" i="15"/>
  <c r="E72" i="15"/>
  <c r="D72" i="15"/>
  <c r="C72" i="15"/>
  <c r="B72" i="15"/>
  <c r="U71" i="15"/>
  <c r="T71" i="15"/>
  <c r="S71" i="15"/>
  <c r="R71" i="15"/>
  <c r="Q71" i="15"/>
  <c r="P71" i="15"/>
  <c r="O71" i="15"/>
  <c r="N71" i="15"/>
  <c r="M71" i="15"/>
  <c r="I71" i="15"/>
  <c r="H71" i="15"/>
  <c r="G71" i="15"/>
  <c r="F71" i="15"/>
  <c r="E71" i="15"/>
  <c r="D71" i="15"/>
  <c r="C71" i="15"/>
  <c r="B71" i="15"/>
  <c r="U70" i="15"/>
  <c r="T70" i="15"/>
  <c r="S70" i="15"/>
  <c r="R70" i="15"/>
  <c r="Q70" i="15"/>
  <c r="P70" i="15"/>
  <c r="O70" i="15"/>
  <c r="N70" i="15"/>
  <c r="M70" i="15"/>
  <c r="I70" i="15"/>
  <c r="H70" i="15"/>
  <c r="G70" i="15"/>
  <c r="F70" i="15"/>
  <c r="E70" i="15"/>
  <c r="D70" i="15"/>
  <c r="C70" i="15"/>
  <c r="B70" i="15"/>
  <c r="U69" i="15"/>
  <c r="T69" i="15"/>
  <c r="S69" i="15"/>
  <c r="R69" i="15"/>
  <c r="Q69" i="15"/>
  <c r="P69" i="15"/>
  <c r="O69" i="15"/>
  <c r="N69" i="15"/>
  <c r="M69" i="15"/>
  <c r="I69" i="15"/>
  <c r="H69" i="15"/>
  <c r="G69" i="15"/>
  <c r="F69" i="15"/>
  <c r="E69" i="15"/>
  <c r="D69" i="15"/>
  <c r="C69" i="15"/>
  <c r="B69" i="15"/>
  <c r="U68" i="15"/>
  <c r="T68" i="15"/>
  <c r="S68" i="15"/>
  <c r="R68" i="15"/>
  <c r="Q68" i="15"/>
  <c r="P68" i="15"/>
  <c r="O68" i="15"/>
  <c r="N68" i="15"/>
  <c r="M68" i="15"/>
  <c r="I68" i="15"/>
  <c r="H68" i="15"/>
  <c r="G68" i="15"/>
  <c r="F68" i="15"/>
  <c r="E68" i="15"/>
  <c r="D68" i="15"/>
  <c r="C68" i="15"/>
  <c r="B68" i="15"/>
  <c r="U67" i="15"/>
  <c r="T67" i="15"/>
  <c r="S67" i="15"/>
  <c r="R67" i="15"/>
  <c r="Q67" i="15"/>
  <c r="P67" i="15"/>
  <c r="O67" i="15"/>
  <c r="N67" i="15"/>
  <c r="M67" i="15"/>
  <c r="I67" i="15"/>
  <c r="H67" i="15"/>
  <c r="G67" i="15"/>
  <c r="F67" i="15"/>
  <c r="E67" i="15"/>
  <c r="D67" i="15"/>
  <c r="C67" i="15"/>
  <c r="B67" i="15"/>
  <c r="U66" i="15"/>
  <c r="T66" i="15"/>
  <c r="S66" i="15"/>
  <c r="R66" i="15"/>
  <c r="Q66" i="15"/>
  <c r="P66" i="15"/>
  <c r="O66" i="15"/>
  <c r="N66" i="15"/>
  <c r="M66" i="15"/>
  <c r="I66" i="15"/>
  <c r="H66" i="15"/>
  <c r="G66" i="15"/>
  <c r="F66" i="15"/>
  <c r="E66" i="15"/>
  <c r="D66" i="15"/>
  <c r="C66" i="15"/>
  <c r="B66" i="15"/>
  <c r="U65" i="15"/>
  <c r="T65" i="15"/>
  <c r="S65" i="15"/>
  <c r="R65" i="15"/>
  <c r="Q65" i="15"/>
  <c r="P65" i="15"/>
  <c r="O65" i="15"/>
  <c r="N65" i="15"/>
  <c r="M65" i="15"/>
  <c r="I65" i="15"/>
  <c r="H65" i="15"/>
  <c r="G65" i="15"/>
  <c r="F65" i="15"/>
  <c r="E65" i="15"/>
  <c r="D65" i="15"/>
  <c r="C65" i="15"/>
  <c r="B65" i="15"/>
  <c r="U64" i="15"/>
  <c r="T64" i="15"/>
  <c r="S64" i="15"/>
  <c r="R64" i="15"/>
  <c r="Q64" i="15"/>
  <c r="P64" i="15"/>
  <c r="O64" i="15"/>
  <c r="N64" i="15"/>
  <c r="M64" i="15"/>
  <c r="I64" i="15"/>
  <c r="H64" i="15"/>
  <c r="G64" i="15"/>
  <c r="F64" i="15"/>
  <c r="E64" i="15"/>
  <c r="D64" i="15"/>
  <c r="C64" i="15"/>
  <c r="B64" i="15"/>
  <c r="U63" i="15"/>
  <c r="T63" i="15"/>
  <c r="S63" i="15"/>
  <c r="R63" i="15"/>
  <c r="Q63" i="15"/>
  <c r="P63" i="15"/>
  <c r="O63" i="15"/>
  <c r="N63" i="15"/>
  <c r="M63" i="15"/>
  <c r="I63" i="15"/>
  <c r="H63" i="15"/>
  <c r="G63" i="15"/>
  <c r="F63" i="15"/>
  <c r="E63" i="15"/>
  <c r="D63" i="15"/>
  <c r="C63" i="15"/>
  <c r="B63" i="15"/>
  <c r="U62" i="15"/>
  <c r="T62" i="15"/>
  <c r="S62" i="15"/>
  <c r="R62" i="15"/>
  <c r="Q62" i="15"/>
  <c r="P62" i="15"/>
  <c r="O62" i="15"/>
  <c r="N62" i="15"/>
  <c r="M62" i="15"/>
  <c r="I62" i="15"/>
  <c r="H62" i="15"/>
  <c r="G62" i="15"/>
  <c r="F62" i="15"/>
  <c r="E62" i="15"/>
  <c r="D62" i="15"/>
  <c r="C62" i="15"/>
  <c r="B62" i="15"/>
  <c r="U61" i="15"/>
  <c r="T61" i="15"/>
  <c r="S61" i="15"/>
  <c r="R61" i="15"/>
  <c r="Q61" i="15"/>
  <c r="P61" i="15"/>
  <c r="O61" i="15"/>
  <c r="N61" i="15"/>
  <c r="M61" i="15"/>
  <c r="I61" i="15"/>
  <c r="H61" i="15"/>
  <c r="G61" i="15"/>
  <c r="F61" i="15"/>
  <c r="E61" i="15"/>
  <c r="D61" i="15"/>
  <c r="C61" i="15"/>
  <c r="B61" i="15"/>
  <c r="U60" i="15"/>
  <c r="T60" i="15"/>
  <c r="S60" i="15"/>
  <c r="R60" i="15"/>
  <c r="Q60" i="15"/>
  <c r="P60" i="15"/>
  <c r="O60" i="15"/>
  <c r="N60" i="15"/>
  <c r="M60" i="15"/>
  <c r="I60" i="15"/>
  <c r="H60" i="15"/>
  <c r="G60" i="15"/>
  <c r="F60" i="15"/>
  <c r="E60" i="15"/>
  <c r="D60" i="15"/>
  <c r="C60" i="15"/>
  <c r="B60" i="15"/>
  <c r="U59" i="15"/>
  <c r="T59" i="15"/>
  <c r="S59" i="15"/>
  <c r="R59" i="15"/>
  <c r="Q59" i="15"/>
  <c r="P59" i="15"/>
  <c r="O59" i="15"/>
  <c r="N59" i="15"/>
  <c r="M59" i="15"/>
  <c r="I59" i="15"/>
  <c r="H59" i="15"/>
  <c r="G59" i="15"/>
  <c r="F59" i="15"/>
  <c r="E59" i="15"/>
  <c r="D59" i="15"/>
  <c r="C59" i="15"/>
  <c r="B59" i="15"/>
  <c r="U58" i="15"/>
  <c r="T58" i="15"/>
  <c r="S58" i="15"/>
  <c r="R58" i="15"/>
  <c r="Q58" i="15"/>
  <c r="P58" i="15"/>
  <c r="O58" i="15"/>
  <c r="N58" i="15"/>
  <c r="M58" i="15"/>
  <c r="I58" i="15"/>
  <c r="H58" i="15"/>
  <c r="G58" i="15"/>
  <c r="F58" i="15"/>
  <c r="E58" i="15"/>
  <c r="D58" i="15"/>
  <c r="C58" i="15"/>
  <c r="B58" i="15"/>
  <c r="U57" i="15"/>
  <c r="T57" i="15"/>
  <c r="S57" i="15"/>
  <c r="R57" i="15"/>
  <c r="Q57" i="15"/>
  <c r="P57" i="15"/>
  <c r="O57" i="15"/>
  <c r="N57" i="15"/>
  <c r="M57" i="15"/>
  <c r="I57" i="15"/>
  <c r="H57" i="15"/>
  <c r="G57" i="15"/>
  <c r="F57" i="15"/>
  <c r="E57" i="15"/>
  <c r="D57" i="15"/>
  <c r="C57" i="15"/>
  <c r="B57" i="15"/>
  <c r="U56" i="15"/>
  <c r="T56" i="15"/>
  <c r="S56" i="15"/>
  <c r="R56" i="15"/>
  <c r="Q56" i="15"/>
  <c r="P56" i="15"/>
  <c r="O56" i="15"/>
  <c r="N56" i="15"/>
  <c r="M56" i="15"/>
  <c r="I56" i="15"/>
  <c r="H56" i="15"/>
  <c r="G56" i="15"/>
  <c r="F56" i="15"/>
  <c r="E56" i="15"/>
  <c r="D56" i="15"/>
  <c r="C56" i="15"/>
  <c r="B56" i="15"/>
  <c r="U55" i="15"/>
  <c r="T55" i="15"/>
  <c r="S55" i="15"/>
  <c r="R55" i="15"/>
  <c r="Q55" i="15"/>
  <c r="P55" i="15"/>
  <c r="O55" i="15"/>
  <c r="N55" i="15"/>
  <c r="M55" i="15"/>
  <c r="I55" i="15"/>
  <c r="L55" i="15" s="1"/>
  <c r="H55" i="15"/>
  <c r="F55" i="15"/>
  <c r="E55" i="15"/>
  <c r="D55" i="15"/>
  <c r="C55" i="15"/>
  <c r="B55" i="15"/>
  <c r="U54" i="15"/>
  <c r="T54" i="15"/>
  <c r="S54" i="15"/>
  <c r="R54" i="15"/>
  <c r="Q54" i="15"/>
  <c r="P54" i="15"/>
  <c r="O54" i="15"/>
  <c r="N54" i="15"/>
  <c r="M54" i="15"/>
  <c r="I54" i="15"/>
  <c r="L54" i="15" s="1"/>
  <c r="H54" i="15"/>
  <c r="F54" i="15"/>
  <c r="E54" i="15"/>
  <c r="D54" i="15"/>
  <c r="C54" i="15"/>
  <c r="B54" i="15"/>
  <c r="U53" i="15"/>
  <c r="T53" i="15"/>
  <c r="S53" i="15"/>
  <c r="R53" i="15"/>
  <c r="Q53" i="15"/>
  <c r="P53" i="15"/>
  <c r="O53" i="15"/>
  <c r="N53" i="15"/>
  <c r="M53" i="15"/>
  <c r="I53" i="15"/>
  <c r="L53" i="15" s="1"/>
  <c r="H53" i="15"/>
  <c r="F53" i="15"/>
  <c r="E53" i="15"/>
  <c r="D53" i="15"/>
  <c r="C53" i="15"/>
  <c r="B53" i="15"/>
  <c r="U52" i="15"/>
  <c r="T52" i="15"/>
  <c r="S52" i="15"/>
  <c r="R52" i="15"/>
  <c r="Q52" i="15"/>
  <c r="P52" i="15"/>
  <c r="O52" i="15"/>
  <c r="N52" i="15"/>
  <c r="M52" i="15"/>
  <c r="I52" i="15"/>
  <c r="L52" i="15" s="1"/>
  <c r="H52" i="15"/>
  <c r="F52" i="15"/>
  <c r="E52" i="15"/>
  <c r="D52" i="15"/>
  <c r="C52" i="15"/>
  <c r="B52" i="15"/>
  <c r="U51" i="15"/>
  <c r="T51" i="15"/>
  <c r="S51" i="15"/>
  <c r="R51" i="15"/>
  <c r="Q51" i="15"/>
  <c r="P51" i="15"/>
  <c r="O51" i="15"/>
  <c r="N51" i="15"/>
  <c r="M51" i="15"/>
  <c r="I51" i="15"/>
  <c r="L51" i="15" s="1"/>
  <c r="H51" i="15"/>
  <c r="F51" i="15"/>
  <c r="E51" i="15"/>
  <c r="D51" i="15"/>
  <c r="C51" i="15"/>
  <c r="B51" i="15"/>
  <c r="U50" i="15"/>
  <c r="T50" i="15"/>
  <c r="S50" i="15"/>
  <c r="R50" i="15"/>
  <c r="Q50" i="15"/>
  <c r="P50" i="15"/>
  <c r="O50" i="15"/>
  <c r="N50" i="15"/>
  <c r="M50" i="15"/>
  <c r="I50" i="15"/>
  <c r="H50" i="15"/>
  <c r="F50" i="15"/>
  <c r="E50" i="15"/>
  <c r="D50" i="15"/>
  <c r="C50" i="15"/>
  <c r="B50" i="15"/>
  <c r="U49" i="15"/>
  <c r="T49" i="15"/>
  <c r="S49" i="15"/>
  <c r="R49" i="15"/>
  <c r="Q49" i="15"/>
  <c r="P49" i="15"/>
  <c r="O49" i="15"/>
  <c r="N49" i="15"/>
  <c r="M49" i="15"/>
  <c r="I49" i="15"/>
  <c r="H49" i="15"/>
  <c r="G49" i="15"/>
  <c r="F49" i="15"/>
  <c r="E49" i="15"/>
  <c r="D49" i="15"/>
  <c r="C49" i="15"/>
  <c r="B49" i="15"/>
  <c r="U48" i="15"/>
  <c r="T48" i="15"/>
  <c r="S48" i="15"/>
  <c r="R48" i="15"/>
  <c r="Q48" i="15"/>
  <c r="P48" i="15"/>
  <c r="O48" i="15"/>
  <c r="N48" i="15"/>
  <c r="M48" i="15"/>
  <c r="I48" i="15"/>
  <c r="H48" i="15"/>
  <c r="F48" i="15"/>
  <c r="E48" i="15"/>
  <c r="D48" i="15"/>
  <c r="C48" i="15"/>
  <c r="B48" i="15"/>
  <c r="U47" i="15"/>
  <c r="T47" i="15"/>
  <c r="S47" i="15"/>
  <c r="R47" i="15"/>
  <c r="Q47" i="15"/>
  <c r="P47" i="15"/>
  <c r="O47" i="15"/>
  <c r="N47" i="15"/>
  <c r="M47" i="15"/>
  <c r="I47" i="15"/>
  <c r="H47" i="15"/>
  <c r="G47" i="15"/>
  <c r="F47" i="15"/>
  <c r="E47" i="15"/>
  <c r="D47" i="15"/>
  <c r="C47" i="15"/>
  <c r="B47" i="15"/>
  <c r="U46" i="15"/>
  <c r="T46" i="15"/>
  <c r="S46" i="15"/>
  <c r="R46" i="15"/>
  <c r="Q46" i="15"/>
  <c r="P46" i="15"/>
  <c r="O46" i="15"/>
  <c r="N46" i="15"/>
  <c r="M46" i="15"/>
  <c r="I46" i="15"/>
  <c r="H46" i="15"/>
  <c r="G46" i="15"/>
  <c r="F46" i="15"/>
  <c r="E46" i="15"/>
  <c r="D46" i="15"/>
  <c r="C46" i="15"/>
  <c r="B46" i="15"/>
  <c r="U45" i="15"/>
  <c r="T45" i="15"/>
  <c r="S45" i="15"/>
  <c r="R45" i="15"/>
  <c r="Q45" i="15"/>
  <c r="P45" i="15"/>
  <c r="O45" i="15"/>
  <c r="N45" i="15"/>
  <c r="M45" i="15"/>
  <c r="I45" i="15"/>
  <c r="H45" i="15"/>
  <c r="G45" i="15"/>
  <c r="F45" i="15"/>
  <c r="E45" i="15"/>
  <c r="D45" i="15"/>
  <c r="C45" i="15"/>
  <c r="B45" i="15"/>
  <c r="U44" i="15"/>
  <c r="T44" i="15"/>
  <c r="S44" i="15"/>
  <c r="R44" i="15"/>
  <c r="Q44" i="15"/>
  <c r="P44" i="15"/>
  <c r="O44" i="15"/>
  <c r="N44" i="15"/>
  <c r="M44" i="15"/>
  <c r="I44" i="15"/>
  <c r="H44" i="15"/>
  <c r="G44" i="15"/>
  <c r="F44" i="15"/>
  <c r="E44" i="15"/>
  <c r="D44" i="15"/>
  <c r="C44" i="15"/>
  <c r="B44" i="15"/>
  <c r="U43" i="15"/>
  <c r="T43" i="15"/>
  <c r="S43" i="15"/>
  <c r="R43" i="15"/>
  <c r="Q43" i="15"/>
  <c r="P43" i="15"/>
  <c r="O43" i="15"/>
  <c r="N43" i="15"/>
  <c r="M43" i="15"/>
  <c r="I43" i="15"/>
  <c r="H43" i="15"/>
  <c r="G43" i="15"/>
  <c r="F43" i="15"/>
  <c r="E43" i="15"/>
  <c r="D43" i="15"/>
  <c r="C43" i="15"/>
  <c r="B43" i="15"/>
  <c r="U42" i="15"/>
  <c r="T42" i="15"/>
  <c r="S42" i="15"/>
  <c r="R42" i="15"/>
  <c r="Q42" i="15"/>
  <c r="P42" i="15"/>
  <c r="O42" i="15"/>
  <c r="N42" i="15"/>
  <c r="M42" i="15"/>
  <c r="I42" i="15"/>
  <c r="H42" i="15"/>
  <c r="G42" i="15"/>
  <c r="F42" i="15"/>
  <c r="E42" i="15"/>
  <c r="D42" i="15"/>
  <c r="C42" i="15"/>
  <c r="B42" i="15"/>
  <c r="U41" i="15"/>
  <c r="T41" i="15"/>
  <c r="S41" i="15"/>
  <c r="R41" i="15"/>
  <c r="Q41" i="15"/>
  <c r="P41" i="15"/>
  <c r="O41" i="15"/>
  <c r="N41" i="15"/>
  <c r="M41" i="15"/>
  <c r="I41" i="15"/>
  <c r="H41" i="15"/>
  <c r="F41" i="15"/>
  <c r="E41" i="15"/>
  <c r="D41" i="15"/>
  <c r="C41" i="15"/>
  <c r="B41" i="15"/>
  <c r="U40" i="15"/>
  <c r="T40" i="15"/>
  <c r="S40" i="15"/>
  <c r="R40" i="15"/>
  <c r="Q40" i="15"/>
  <c r="P40" i="15"/>
  <c r="O40" i="15"/>
  <c r="N40" i="15"/>
  <c r="M40" i="15"/>
  <c r="I40" i="15"/>
  <c r="H40" i="15"/>
  <c r="G40" i="15"/>
  <c r="F40" i="15"/>
  <c r="E40" i="15"/>
  <c r="D40" i="15"/>
  <c r="C40" i="15"/>
  <c r="B40" i="15"/>
  <c r="U39" i="15"/>
  <c r="T39" i="15"/>
  <c r="S39" i="15"/>
  <c r="R39" i="15"/>
  <c r="Q39" i="15"/>
  <c r="P39" i="15"/>
  <c r="O39" i="15"/>
  <c r="N39" i="15"/>
  <c r="M39" i="15"/>
  <c r="I39" i="15"/>
  <c r="H39" i="15"/>
  <c r="F39" i="15"/>
  <c r="K39" i="15" s="1"/>
  <c r="E39" i="15"/>
  <c r="D39" i="15"/>
  <c r="C39" i="15"/>
  <c r="B39" i="15"/>
  <c r="U38" i="15"/>
  <c r="T38" i="15"/>
  <c r="S38" i="15"/>
  <c r="R38" i="15"/>
  <c r="Q38" i="15"/>
  <c r="P38" i="15"/>
  <c r="O38" i="15"/>
  <c r="N38" i="15"/>
  <c r="M38" i="15"/>
  <c r="I38" i="15"/>
  <c r="H38" i="15"/>
  <c r="G38" i="15"/>
  <c r="F38" i="15"/>
  <c r="E38" i="15"/>
  <c r="D38" i="15"/>
  <c r="C38" i="15"/>
  <c r="B38" i="15"/>
  <c r="U37" i="15"/>
  <c r="T37" i="15"/>
  <c r="S37" i="15"/>
  <c r="R37" i="15"/>
  <c r="Q37" i="15"/>
  <c r="P37" i="15"/>
  <c r="O37" i="15"/>
  <c r="N37" i="15"/>
  <c r="M37" i="15"/>
  <c r="I37" i="15"/>
  <c r="H37" i="15"/>
  <c r="F37" i="15"/>
  <c r="E37" i="15"/>
  <c r="D37" i="15"/>
  <c r="C37" i="15"/>
  <c r="B37" i="15"/>
  <c r="U36" i="15"/>
  <c r="T36" i="15"/>
  <c r="S36" i="15"/>
  <c r="R36" i="15"/>
  <c r="Q36" i="15"/>
  <c r="P36" i="15"/>
  <c r="O36" i="15"/>
  <c r="N36" i="15"/>
  <c r="M36" i="15"/>
  <c r="I36" i="15"/>
  <c r="H36" i="15"/>
  <c r="G36" i="15"/>
  <c r="F36" i="15"/>
  <c r="E36" i="15"/>
  <c r="D36" i="15"/>
  <c r="C36" i="15"/>
  <c r="B36" i="15"/>
  <c r="U35" i="15"/>
  <c r="T35" i="15"/>
  <c r="S35" i="15"/>
  <c r="R35" i="15"/>
  <c r="Q35" i="15"/>
  <c r="P35" i="15"/>
  <c r="O35" i="15"/>
  <c r="N35" i="15"/>
  <c r="M35" i="15"/>
  <c r="I35" i="15"/>
  <c r="H35" i="15"/>
  <c r="G35" i="15"/>
  <c r="F35" i="15"/>
  <c r="E35" i="15"/>
  <c r="D35" i="15"/>
  <c r="C35" i="15"/>
  <c r="B35" i="15"/>
  <c r="U34" i="15"/>
  <c r="T34" i="15"/>
  <c r="S34" i="15"/>
  <c r="R34" i="15"/>
  <c r="Q34" i="15"/>
  <c r="P34" i="15"/>
  <c r="O34" i="15"/>
  <c r="N34" i="15"/>
  <c r="M34" i="15"/>
  <c r="I34" i="15"/>
  <c r="H34" i="15"/>
  <c r="G34" i="15"/>
  <c r="F34" i="15"/>
  <c r="E34" i="15"/>
  <c r="D34" i="15"/>
  <c r="C34" i="15"/>
  <c r="B34" i="15"/>
  <c r="U33" i="15"/>
  <c r="T33" i="15"/>
  <c r="S33" i="15"/>
  <c r="R33" i="15"/>
  <c r="Q33" i="15"/>
  <c r="P33" i="15"/>
  <c r="O33" i="15"/>
  <c r="N33" i="15"/>
  <c r="M33" i="15"/>
  <c r="I33" i="15"/>
  <c r="H33" i="15"/>
  <c r="F33" i="15"/>
  <c r="E33" i="15"/>
  <c r="D33" i="15"/>
  <c r="C33" i="15"/>
  <c r="B33" i="15"/>
  <c r="U32" i="15"/>
  <c r="T32" i="15"/>
  <c r="S32" i="15"/>
  <c r="R32" i="15"/>
  <c r="Q32" i="15"/>
  <c r="P32" i="15"/>
  <c r="O32" i="15"/>
  <c r="N32" i="15"/>
  <c r="M32" i="15"/>
  <c r="I32" i="15"/>
  <c r="H32" i="15"/>
  <c r="G32" i="15"/>
  <c r="F32" i="15"/>
  <c r="E32" i="15"/>
  <c r="D32" i="15"/>
  <c r="C32" i="15"/>
  <c r="B32" i="15"/>
  <c r="U31" i="15"/>
  <c r="T31" i="15"/>
  <c r="S31" i="15"/>
  <c r="R31" i="15"/>
  <c r="Q31" i="15"/>
  <c r="P31" i="15"/>
  <c r="O31" i="15"/>
  <c r="N31" i="15"/>
  <c r="M31" i="15"/>
  <c r="I31" i="15"/>
  <c r="H31" i="15"/>
  <c r="F31" i="15"/>
  <c r="E31" i="15"/>
  <c r="D31" i="15"/>
  <c r="C31" i="15"/>
  <c r="B31" i="15"/>
  <c r="K32" i="15" l="1"/>
  <c r="K38" i="15"/>
  <c r="J57" i="15"/>
  <c r="J61" i="15"/>
  <c r="J65" i="15"/>
  <c r="K31" i="15"/>
  <c r="J35" i="15"/>
  <c r="L43" i="15"/>
  <c r="J46" i="15"/>
  <c r="L47" i="15"/>
  <c r="J43" i="15"/>
  <c r="J47" i="15"/>
  <c r="K43" i="15"/>
  <c r="K47" i="15"/>
  <c r="K37" i="15"/>
  <c r="J42" i="15"/>
  <c r="L39" i="15"/>
  <c r="J37" i="15"/>
  <c r="K33" i="15"/>
  <c r="J36" i="15"/>
  <c r="K36" i="15"/>
  <c r="K44" i="15"/>
  <c r="J48" i="15"/>
  <c r="K48" i="15"/>
  <c r="J59" i="15"/>
  <c r="J67" i="15"/>
  <c r="J31" i="15"/>
  <c r="L37" i="15"/>
  <c r="J32" i="15"/>
  <c r="J33" i="15"/>
  <c r="K35" i="15"/>
  <c r="J38" i="15"/>
  <c r="J39" i="15"/>
  <c r="K41" i="15"/>
  <c r="K42" i="15"/>
  <c r="J44" i="15"/>
  <c r="L45" i="15"/>
  <c r="K46" i="15"/>
  <c r="J71" i="15"/>
  <c r="L33" i="15"/>
  <c r="K34" i="15"/>
  <c r="K40" i="15"/>
  <c r="K45" i="15"/>
  <c r="J34" i="15"/>
  <c r="L35" i="15"/>
  <c r="J40" i="15"/>
  <c r="J41" i="15"/>
  <c r="J45" i="15"/>
  <c r="J56" i="15"/>
  <c r="L59" i="15"/>
  <c r="J60" i="15"/>
  <c r="L63" i="15"/>
  <c r="J64" i="15"/>
  <c r="L67" i="15"/>
  <c r="J68" i="15"/>
  <c r="L71" i="15"/>
  <c r="J72" i="15"/>
  <c r="L75" i="15"/>
  <c r="J76" i="15"/>
  <c r="L41" i="15"/>
  <c r="L31" i="15"/>
  <c r="J69" i="15"/>
  <c r="J63" i="15"/>
  <c r="K49" i="15"/>
  <c r="K53" i="15"/>
  <c r="L56" i="15"/>
  <c r="L49" i="15"/>
  <c r="J52" i="15"/>
  <c r="J54" i="15"/>
  <c r="L57" i="15"/>
  <c r="J58" i="15"/>
  <c r="L61" i="15"/>
  <c r="J62" i="15"/>
  <c r="L65" i="15"/>
  <c r="J66" i="15"/>
  <c r="L69" i="15"/>
  <c r="J70" i="15"/>
  <c r="L73" i="15"/>
  <c r="J74" i="15"/>
  <c r="J49" i="15"/>
  <c r="L48" i="15"/>
  <c r="K50" i="15"/>
  <c r="L58" i="15"/>
  <c r="L60" i="15"/>
  <c r="L62" i="15"/>
  <c r="L64" i="15"/>
  <c r="L66" i="15"/>
  <c r="L68" i="15"/>
  <c r="L70" i="15"/>
  <c r="L72" i="15"/>
  <c r="L74" i="15"/>
  <c r="L76" i="15"/>
  <c r="L32" i="15"/>
  <c r="L34" i="15"/>
  <c r="L36" i="15"/>
  <c r="L38" i="15"/>
  <c r="L40" i="15"/>
  <c r="L42" i="15"/>
  <c r="L44" i="15"/>
  <c r="L46" i="15"/>
  <c r="J50" i="15"/>
  <c r="K52" i="15"/>
  <c r="K54" i="15"/>
  <c r="L50" i="15"/>
  <c r="J53" i="15"/>
  <c r="K56" i="15"/>
  <c r="J73" i="15"/>
  <c r="J75" i="15"/>
  <c r="J55" i="15"/>
  <c r="K51" i="15"/>
  <c r="K55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J51" i="15"/>
  <c r="E9" i="17" l="1"/>
  <c r="E8" i="17"/>
  <c r="E7" i="17"/>
  <c r="E6" i="17"/>
  <c r="E5" i="17"/>
  <c r="D9" i="17"/>
  <c r="D8" i="17"/>
  <c r="D7" i="17"/>
  <c r="D6" i="17"/>
  <c r="D5" i="17"/>
  <c r="C9" i="17"/>
  <c r="C8" i="17"/>
  <c r="C7" i="17"/>
  <c r="C6" i="17"/>
  <c r="C5" i="17"/>
  <c r="F5" i="17" l="1"/>
  <c r="F9" i="17"/>
  <c r="G9" i="17"/>
  <c r="F8" i="17"/>
  <c r="G6" i="17"/>
  <c r="F6" i="17"/>
  <c r="G7" i="17"/>
  <c r="G8" i="17"/>
  <c r="F7" i="17"/>
  <c r="CK7" i="8" l="1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CK11" i="8"/>
  <c r="CJ11" i="8"/>
  <c r="CI11" i="8"/>
  <c r="CH11" i="8"/>
  <c r="CG11" i="8"/>
  <c r="CF11" i="8"/>
  <c r="CE11" i="8"/>
  <c r="CD11" i="8"/>
  <c r="CC11" i="8"/>
  <c r="CB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H82" i="22" l="1"/>
  <c r="H83" i="22"/>
  <c r="H84" i="22"/>
  <c r="H85" i="22"/>
  <c r="CK6" i="8" s="1"/>
  <c r="BR6" i="8"/>
  <c r="BS6" i="8"/>
  <c r="BV6" i="8"/>
  <c r="BW6" i="8"/>
  <c r="BZ6" i="8"/>
  <c r="CA6" i="8"/>
  <c r="CD6" i="8"/>
  <c r="H80" i="22"/>
  <c r="H81" i="22"/>
  <c r="BO6" i="8"/>
  <c r="BK6" i="8"/>
  <c r="BL6" i="8"/>
  <c r="BJ6" i="8"/>
  <c r="BB6" i="8"/>
  <c r="BC6" i="8"/>
  <c r="BD6" i="8"/>
  <c r="BE6" i="8"/>
  <c r="BF6" i="8"/>
  <c r="AX6" i="8"/>
  <c r="AY6" i="8"/>
  <c r="AH6" i="8"/>
  <c r="G6" i="8"/>
  <c r="J6" i="8"/>
  <c r="K6" i="8"/>
  <c r="H9" i="22"/>
  <c r="H10" i="22"/>
  <c r="N6" i="8" s="1"/>
  <c r="O6" i="8"/>
  <c r="H11" i="22"/>
  <c r="R6" i="8" s="1"/>
  <c r="V6" i="8"/>
  <c r="W6" i="8"/>
  <c r="CK3" i="8"/>
  <c r="CJ3" i="8"/>
  <c r="CI3" i="8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CJ6" i="8"/>
  <c r="CI6" i="8"/>
  <c r="CH6" i="8"/>
  <c r="CG6" i="8"/>
  <c r="CF6" i="8"/>
  <c r="CE6" i="8"/>
  <c r="CC6" i="8"/>
  <c r="CB6" i="8"/>
  <c r="BY6" i="8"/>
  <c r="BX6" i="8"/>
  <c r="BU6" i="8"/>
  <c r="BT6" i="8"/>
  <c r="BQ6" i="8"/>
  <c r="BP6" i="8"/>
  <c r="BN6" i="8"/>
  <c r="BM6" i="8"/>
  <c r="BI6" i="8"/>
  <c r="BH6" i="8"/>
  <c r="BG6" i="8"/>
  <c r="BA6" i="8"/>
  <c r="AZ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G6" i="8"/>
  <c r="AF6" i="8"/>
  <c r="AE6" i="8"/>
  <c r="AD6" i="8"/>
  <c r="AC6" i="8"/>
  <c r="AB6" i="8"/>
  <c r="AA6" i="8"/>
  <c r="Z6" i="8"/>
  <c r="Y6" i="8"/>
  <c r="X6" i="8"/>
  <c r="U6" i="8"/>
  <c r="T6" i="8"/>
  <c r="S6" i="8"/>
  <c r="Q6" i="8"/>
  <c r="P6" i="8"/>
  <c r="M6" i="8"/>
  <c r="L6" i="8"/>
  <c r="I6" i="8"/>
  <c r="H6" i="8"/>
  <c r="F6" i="8"/>
  <c r="CK5" i="8"/>
  <c r="CJ5" i="8"/>
  <c r="CI5" i="8"/>
  <c r="CH5" i="8"/>
  <c r="CG5" i="8"/>
  <c r="CF5" i="8"/>
  <c r="CE5" i="8"/>
  <c r="CD5" i="8"/>
  <c r="CC5" i="8"/>
  <c r="CB5" i="8"/>
  <c r="CA5" i="8"/>
  <c r="BZ5" i="8"/>
  <c r="BY5" i="8"/>
  <c r="BX5" i="8"/>
  <c r="BW5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AG86" i="15" l="1"/>
  <c r="AH86" i="15"/>
  <c r="AI86" i="15"/>
  <c r="AJ86" i="15"/>
  <c r="AK86" i="15"/>
  <c r="AL86" i="15"/>
  <c r="AM86" i="15"/>
  <c r="AN86" i="15"/>
  <c r="AO86" i="15"/>
  <c r="AP86" i="15"/>
  <c r="AQ86" i="15"/>
  <c r="AR86" i="15"/>
  <c r="AS86" i="15"/>
  <c r="AT86" i="15"/>
  <c r="AU86" i="15"/>
  <c r="AG87" i="15"/>
  <c r="AH87" i="15"/>
  <c r="AI87" i="15"/>
  <c r="AJ87" i="15"/>
  <c r="AK87" i="15"/>
  <c r="AL87" i="15"/>
  <c r="AM87" i="15"/>
  <c r="AN87" i="15"/>
  <c r="AO87" i="15"/>
  <c r="AP87" i="15"/>
  <c r="AQ87" i="15"/>
  <c r="AR87" i="15"/>
  <c r="AS87" i="15"/>
  <c r="AT87" i="15"/>
  <c r="AU87" i="15"/>
  <c r="AG88" i="15"/>
  <c r="AH88" i="15"/>
  <c r="AI88" i="15"/>
  <c r="AJ88" i="15"/>
  <c r="AK88" i="15"/>
  <c r="AL88" i="15"/>
  <c r="AM88" i="15"/>
  <c r="AN88" i="15"/>
  <c r="AO88" i="15"/>
  <c r="AP88" i="15"/>
  <c r="AQ88" i="15"/>
  <c r="AR88" i="15"/>
  <c r="AS88" i="15"/>
  <c r="AT88" i="15"/>
  <c r="AU88" i="15"/>
  <c r="AG89" i="15"/>
  <c r="AH89" i="15"/>
  <c r="AI89" i="15"/>
  <c r="AJ89" i="15"/>
  <c r="AK89" i="15"/>
  <c r="AL89" i="15"/>
  <c r="AM89" i="15"/>
  <c r="AN89" i="15"/>
  <c r="AO89" i="15"/>
  <c r="AP89" i="15"/>
  <c r="AQ89" i="15"/>
  <c r="AR89" i="15"/>
  <c r="AS89" i="15"/>
  <c r="AT89" i="15"/>
  <c r="AU89" i="15"/>
  <c r="AG90" i="15"/>
  <c r="AH90" i="15"/>
  <c r="AI90" i="15"/>
  <c r="AJ90" i="15"/>
  <c r="AK90" i="15"/>
  <c r="AL90" i="15"/>
  <c r="AM90" i="15"/>
  <c r="AN90" i="15"/>
  <c r="AO90" i="15"/>
  <c r="AP90" i="15"/>
  <c r="AQ90" i="15"/>
  <c r="AR90" i="15"/>
  <c r="AS90" i="15"/>
  <c r="AT90" i="15"/>
  <c r="AU90" i="15"/>
  <c r="AG91" i="15"/>
  <c r="AH91" i="15"/>
  <c r="AI91" i="15"/>
  <c r="AJ91" i="15"/>
  <c r="AK91" i="15"/>
  <c r="AL91" i="15"/>
  <c r="AM91" i="15"/>
  <c r="AN91" i="15"/>
  <c r="AO91" i="15"/>
  <c r="AP91" i="15"/>
  <c r="AQ91" i="15"/>
  <c r="AR91" i="15"/>
  <c r="AS91" i="15"/>
  <c r="AT91" i="15"/>
  <c r="AU91" i="15"/>
  <c r="AG92" i="15"/>
  <c r="AH92" i="15"/>
  <c r="AI92" i="15"/>
  <c r="AJ92" i="15"/>
  <c r="AK92" i="15"/>
  <c r="AL92" i="15"/>
  <c r="AM92" i="15"/>
  <c r="AN92" i="15"/>
  <c r="AO92" i="15"/>
  <c r="AP92" i="15"/>
  <c r="AQ92" i="15"/>
  <c r="AR92" i="15"/>
  <c r="AS92" i="15"/>
  <c r="AT92" i="15"/>
  <c r="AU92" i="15"/>
  <c r="AG93" i="15"/>
  <c r="AH93" i="15"/>
  <c r="AI93" i="15"/>
  <c r="AJ93" i="15"/>
  <c r="AK93" i="15"/>
  <c r="AL93" i="15"/>
  <c r="AM93" i="15"/>
  <c r="AN93" i="15"/>
  <c r="AO93" i="15"/>
  <c r="AP93" i="15"/>
  <c r="AQ93" i="15"/>
  <c r="AR93" i="15"/>
  <c r="AS93" i="15"/>
  <c r="AT93" i="15"/>
  <c r="AU93" i="15"/>
  <c r="AG94" i="15"/>
  <c r="AH94" i="15"/>
  <c r="AI94" i="15"/>
  <c r="AJ94" i="15"/>
  <c r="AK94" i="15"/>
  <c r="AL94" i="15"/>
  <c r="AM94" i="15"/>
  <c r="AN94" i="15"/>
  <c r="AO94" i="15"/>
  <c r="AP94" i="15"/>
  <c r="AQ94" i="15"/>
  <c r="AR94" i="15"/>
  <c r="AS94" i="15"/>
  <c r="AT94" i="15"/>
  <c r="AU94" i="15"/>
  <c r="AG95" i="15"/>
  <c r="AH95" i="15"/>
  <c r="AI95" i="15"/>
  <c r="AJ95" i="15"/>
  <c r="AK95" i="15"/>
  <c r="AL95" i="15"/>
  <c r="AM95" i="15"/>
  <c r="AN95" i="15"/>
  <c r="AO95" i="15"/>
  <c r="AP95" i="15"/>
  <c r="AQ95" i="15"/>
  <c r="AR95" i="15"/>
  <c r="AS95" i="15"/>
  <c r="AT95" i="15"/>
  <c r="AU95" i="15"/>
  <c r="AG96" i="15"/>
  <c r="AH96" i="15"/>
  <c r="AI96" i="15"/>
  <c r="AJ96" i="15"/>
  <c r="AK96" i="15"/>
  <c r="AL96" i="15"/>
  <c r="AM96" i="15"/>
  <c r="AN96" i="15"/>
  <c r="AO96" i="15"/>
  <c r="AP96" i="15"/>
  <c r="AQ96" i="15"/>
  <c r="AR96" i="15"/>
  <c r="AS96" i="15"/>
  <c r="AT96" i="15"/>
  <c r="AU96" i="15"/>
  <c r="AG97" i="15"/>
  <c r="AH97" i="15"/>
  <c r="AI97" i="15"/>
  <c r="AJ97" i="15"/>
  <c r="AK97" i="15"/>
  <c r="AL97" i="15"/>
  <c r="AM97" i="15"/>
  <c r="AN97" i="15"/>
  <c r="AO97" i="15"/>
  <c r="AP97" i="15"/>
  <c r="AQ97" i="15"/>
  <c r="AR97" i="15"/>
  <c r="AS97" i="15"/>
  <c r="AT97" i="15"/>
  <c r="AU97" i="15"/>
  <c r="AG98" i="15"/>
  <c r="AH98" i="15"/>
  <c r="AI98" i="15"/>
  <c r="AJ98" i="15"/>
  <c r="AK98" i="15"/>
  <c r="AL98" i="15"/>
  <c r="AM98" i="15"/>
  <c r="AN98" i="15"/>
  <c r="AO98" i="15"/>
  <c r="AP98" i="15"/>
  <c r="AQ98" i="15"/>
  <c r="AR98" i="15"/>
  <c r="AS98" i="15"/>
  <c r="AT98" i="15"/>
  <c r="AU98" i="15"/>
  <c r="AG99" i="15"/>
  <c r="AH99" i="15"/>
  <c r="AI99" i="15"/>
  <c r="AJ99" i="15"/>
  <c r="AK99" i="15"/>
  <c r="AL99" i="15"/>
  <c r="AM99" i="15"/>
  <c r="AN99" i="15"/>
  <c r="AO99" i="15"/>
  <c r="AP99" i="15"/>
  <c r="AQ99" i="15"/>
  <c r="AR99" i="15"/>
  <c r="AS99" i="15"/>
  <c r="AT99" i="15"/>
  <c r="AU99" i="15"/>
  <c r="AG100" i="15"/>
  <c r="AH100" i="15"/>
  <c r="AI100" i="15"/>
  <c r="AJ100" i="15"/>
  <c r="AK100" i="15"/>
  <c r="AL100" i="15"/>
  <c r="AM100" i="15"/>
  <c r="AN100" i="15"/>
  <c r="AO100" i="15"/>
  <c r="AP100" i="15"/>
  <c r="AQ100" i="15"/>
  <c r="AR100" i="15"/>
  <c r="AS100" i="15"/>
  <c r="AT100" i="15"/>
  <c r="AU100" i="15"/>
  <c r="AG101" i="15"/>
  <c r="AH101" i="15"/>
  <c r="AI101" i="15"/>
  <c r="AJ101" i="15"/>
  <c r="AK101" i="15"/>
  <c r="AL101" i="15"/>
  <c r="AM101" i="15"/>
  <c r="AN101" i="15"/>
  <c r="AO101" i="15"/>
  <c r="AP101" i="15"/>
  <c r="AQ101" i="15"/>
  <c r="AR101" i="15"/>
  <c r="AS101" i="15"/>
  <c r="AT101" i="15"/>
  <c r="AU101" i="15"/>
  <c r="AG102" i="15"/>
  <c r="AH102" i="15"/>
  <c r="AI102" i="15"/>
  <c r="AJ102" i="15"/>
  <c r="AK102" i="15"/>
  <c r="AL102" i="15"/>
  <c r="AM102" i="15"/>
  <c r="AN102" i="15"/>
  <c r="AO102" i="15"/>
  <c r="AP102" i="15"/>
  <c r="AQ102" i="15"/>
  <c r="AR102" i="15"/>
  <c r="AS102" i="15"/>
  <c r="AT102" i="15"/>
  <c r="AU102" i="15"/>
  <c r="AG103" i="15"/>
  <c r="AH103" i="15"/>
  <c r="AI103" i="15"/>
  <c r="AJ103" i="15"/>
  <c r="AK103" i="15"/>
  <c r="AL103" i="15"/>
  <c r="AM103" i="15"/>
  <c r="AN103" i="15"/>
  <c r="AO103" i="15"/>
  <c r="AP103" i="15"/>
  <c r="AQ103" i="15"/>
  <c r="AR103" i="15"/>
  <c r="AS103" i="15"/>
  <c r="AT103" i="15"/>
  <c r="AU103" i="15"/>
  <c r="AG104" i="15"/>
  <c r="AH104" i="15"/>
  <c r="AI104" i="15"/>
  <c r="AJ104" i="15"/>
  <c r="AK104" i="15"/>
  <c r="AL104" i="15"/>
  <c r="AM104" i="15"/>
  <c r="AN104" i="15"/>
  <c r="AO104" i="15"/>
  <c r="AP104" i="15"/>
  <c r="AQ104" i="15"/>
  <c r="AR104" i="15"/>
  <c r="AS104" i="15"/>
  <c r="AT104" i="15"/>
  <c r="AU104" i="15"/>
  <c r="AG105" i="15"/>
  <c r="AH105" i="15"/>
  <c r="AI105" i="15"/>
  <c r="AJ105" i="15"/>
  <c r="AK105" i="15"/>
  <c r="AL105" i="15"/>
  <c r="AM105" i="15"/>
  <c r="AN105" i="15"/>
  <c r="AO105" i="15"/>
  <c r="AP105" i="15"/>
  <c r="AQ105" i="15"/>
  <c r="AR105" i="15"/>
  <c r="AS105" i="15"/>
  <c r="AT105" i="15"/>
  <c r="AU105" i="15"/>
  <c r="AG106" i="15"/>
  <c r="AH106" i="15"/>
  <c r="AI106" i="15"/>
  <c r="AJ106" i="15"/>
  <c r="AK106" i="15"/>
  <c r="AL106" i="15"/>
  <c r="AM106" i="15"/>
  <c r="AN106" i="15"/>
  <c r="AO106" i="15"/>
  <c r="AP106" i="15"/>
  <c r="AQ106" i="15"/>
  <c r="AR106" i="15"/>
  <c r="AS106" i="15"/>
  <c r="AT106" i="15"/>
  <c r="AU106" i="15"/>
  <c r="AG107" i="15"/>
  <c r="AH107" i="15"/>
  <c r="AI107" i="15"/>
  <c r="AJ107" i="15"/>
  <c r="AK107" i="15"/>
  <c r="AL107" i="15"/>
  <c r="AM107" i="15"/>
  <c r="AN107" i="15"/>
  <c r="AO107" i="15"/>
  <c r="AP107" i="15"/>
  <c r="AQ107" i="15"/>
  <c r="AR107" i="15"/>
  <c r="AS107" i="15"/>
  <c r="AT107" i="15"/>
  <c r="AU107" i="15"/>
  <c r="AG108" i="15"/>
  <c r="AH108" i="15"/>
  <c r="AI108" i="15"/>
  <c r="AJ108" i="15"/>
  <c r="AK108" i="15"/>
  <c r="AL108" i="15"/>
  <c r="AM108" i="15"/>
  <c r="AN108" i="15"/>
  <c r="AO108" i="15"/>
  <c r="AP108" i="15"/>
  <c r="AQ108" i="15"/>
  <c r="AR108" i="15"/>
  <c r="AS108" i="15"/>
  <c r="AT108" i="15"/>
  <c r="AU108" i="15"/>
  <c r="AG109" i="15"/>
  <c r="AH109" i="15"/>
  <c r="AI109" i="15"/>
  <c r="AJ109" i="15"/>
  <c r="AK109" i="15"/>
  <c r="AL109" i="15"/>
  <c r="AM109" i="15"/>
  <c r="AN109" i="15"/>
  <c r="AO109" i="15"/>
  <c r="AP109" i="15"/>
  <c r="AQ109" i="15"/>
  <c r="AR109" i="15"/>
  <c r="AS109" i="15"/>
  <c r="AT109" i="15"/>
  <c r="AU109" i="15"/>
  <c r="AG110" i="15"/>
  <c r="AH110" i="15"/>
  <c r="AI110" i="15"/>
  <c r="AJ110" i="15"/>
  <c r="AK110" i="15"/>
  <c r="AL110" i="15"/>
  <c r="AM110" i="15"/>
  <c r="AN110" i="15"/>
  <c r="AO110" i="15"/>
  <c r="AP110" i="15"/>
  <c r="AQ110" i="15"/>
  <c r="AR110" i="15"/>
  <c r="AS110" i="15"/>
  <c r="AT110" i="15"/>
  <c r="AU110" i="15"/>
  <c r="B12" i="15"/>
  <c r="C12" i="15"/>
  <c r="D12" i="15"/>
  <c r="E12" i="15"/>
  <c r="F12" i="15"/>
  <c r="G12" i="15"/>
  <c r="H12" i="15"/>
  <c r="I12" i="15"/>
  <c r="M12" i="15"/>
  <c r="N12" i="15"/>
  <c r="O12" i="15"/>
  <c r="P12" i="15"/>
  <c r="Q12" i="15"/>
  <c r="R12" i="15"/>
  <c r="S12" i="15"/>
  <c r="T12" i="15"/>
  <c r="U12" i="15"/>
  <c r="B13" i="15"/>
  <c r="C13" i="15"/>
  <c r="D13" i="15"/>
  <c r="E13" i="15"/>
  <c r="F13" i="15"/>
  <c r="G13" i="15"/>
  <c r="H13" i="15"/>
  <c r="I13" i="15"/>
  <c r="M13" i="15"/>
  <c r="N13" i="15"/>
  <c r="O13" i="15"/>
  <c r="P13" i="15"/>
  <c r="Q13" i="15"/>
  <c r="R13" i="15"/>
  <c r="S13" i="15"/>
  <c r="T13" i="15"/>
  <c r="U13" i="15"/>
  <c r="B14" i="15"/>
  <c r="C14" i="15"/>
  <c r="D14" i="15"/>
  <c r="E14" i="15"/>
  <c r="F14" i="15"/>
  <c r="G14" i="15"/>
  <c r="H14" i="15"/>
  <c r="I14" i="15"/>
  <c r="M14" i="15"/>
  <c r="N14" i="15"/>
  <c r="O14" i="15"/>
  <c r="P14" i="15"/>
  <c r="Q14" i="15"/>
  <c r="R14" i="15"/>
  <c r="S14" i="15"/>
  <c r="T14" i="15"/>
  <c r="U14" i="15"/>
  <c r="B15" i="15"/>
  <c r="C15" i="15"/>
  <c r="D15" i="15"/>
  <c r="E15" i="15"/>
  <c r="F15" i="15"/>
  <c r="G15" i="15"/>
  <c r="H15" i="15"/>
  <c r="I15" i="15"/>
  <c r="M15" i="15"/>
  <c r="N15" i="15"/>
  <c r="O15" i="15"/>
  <c r="P15" i="15"/>
  <c r="Q15" i="15"/>
  <c r="R15" i="15"/>
  <c r="S15" i="15"/>
  <c r="T15" i="15"/>
  <c r="U15" i="15"/>
  <c r="B16" i="15"/>
  <c r="C16" i="15"/>
  <c r="D16" i="15"/>
  <c r="E16" i="15"/>
  <c r="F16" i="15"/>
  <c r="G16" i="15"/>
  <c r="H16" i="15"/>
  <c r="I16" i="15"/>
  <c r="M16" i="15"/>
  <c r="N16" i="15"/>
  <c r="O16" i="15"/>
  <c r="P16" i="15"/>
  <c r="Q16" i="15"/>
  <c r="R16" i="15"/>
  <c r="S16" i="15"/>
  <c r="T16" i="15"/>
  <c r="U16" i="15"/>
  <c r="B17" i="15"/>
  <c r="C17" i="15"/>
  <c r="D17" i="15"/>
  <c r="E17" i="15"/>
  <c r="F17" i="15"/>
  <c r="G17" i="15"/>
  <c r="H17" i="15"/>
  <c r="I17" i="15"/>
  <c r="M17" i="15"/>
  <c r="N17" i="15"/>
  <c r="O17" i="15"/>
  <c r="P17" i="15"/>
  <c r="Q17" i="15"/>
  <c r="R17" i="15"/>
  <c r="S17" i="15"/>
  <c r="T17" i="15"/>
  <c r="U17" i="15"/>
  <c r="B18" i="15"/>
  <c r="C18" i="15"/>
  <c r="D18" i="15"/>
  <c r="E18" i="15"/>
  <c r="F18" i="15"/>
  <c r="G18" i="15"/>
  <c r="H18" i="15"/>
  <c r="I18" i="15"/>
  <c r="M18" i="15"/>
  <c r="N18" i="15"/>
  <c r="O18" i="15"/>
  <c r="P18" i="15"/>
  <c r="Q18" i="15"/>
  <c r="R18" i="15"/>
  <c r="S18" i="15"/>
  <c r="T18" i="15"/>
  <c r="U18" i="15"/>
  <c r="B19" i="15"/>
  <c r="C19" i="15"/>
  <c r="D19" i="15"/>
  <c r="E19" i="15"/>
  <c r="F19" i="15"/>
  <c r="G19" i="15"/>
  <c r="H19" i="15"/>
  <c r="I19" i="15"/>
  <c r="M19" i="15"/>
  <c r="N19" i="15"/>
  <c r="O19" i="15"/>
  <c r="P19" i="15"/>
  <c r="Q19" i="15"/>
  <c r="R19" i="15"/>
  <c r="S19" i="15"/>
  <c r="T19" i="15"/>
  <c r="U19" i="15"/>
  <c r="B20" i="15"/>
  <c r="C20" i="15"/>
  <c r="D20" i="15"/>
  <c r="E20" i="15"/>
  <c r="F20" i="15"/>
  <c r="G20" i="15"/>
  <c r="H20" i="15"/>
  <c r="I20" i="15"/>
  <c r="M20" i="15"/>
  <c r="N20" i="15"/>
  <c r="O20" i="15"/>
  <c r="P20" i="15"/>
  <c r="Q20" i="15"/>
  <c r="R20" i="15"/>
  <c r="S20" i="15"/>
  <c r="T20" i="15"/>
  <c r="U20" i="15"/>
  <c r="B21" i="15"/>
  <c r="C21" i="15"/>
  <c r="D21" i="15"/>
  <c r="E21" i="15"/>
  <c r="F21" i="15"/>
  <c r="G21" i="15"/>
  <c r="H21" i="15"/>
  <c r="I21" i="15"/>
  <c r="M21" i="15"/>
  <c r="N21" i="15"/>
  <c r="O21" i="15"/>
  <c r="P21" i="15"/>
  <c r="Q21" i="15"/>
  <c r="R21" i="15"/>
  <c r="S21" i="15"/>
  <c r="T21" i="15"/>
  <c r="U21" i="15"/>
  <c r="B22" i="15"/>
  <c r="C22" i="15"/>
  <c r="D22" i="15"/>
  <c r="E22" i="15"/>
  <c r="F22" i="15"/>
  <c r="G22" i="15"/>
  <c r="H22" i="15"/>
  <c r="I22" i="15"/>
  <c r="M22" i="15"/>
  <c r="N22" i="15"/>
  <c r="O22" i="15"/>
  <c r="P22" i="15"/>
  <c r="Q22" i="15"/>
  <c r="R22" i="15"/>
  <c r="S22" i="15"/>
  <c r="T22" i="15"/>
  <c r="U22" i="15"/>
  <c r="B23" i="15"/>
  <c r="C23" i="15"/>
  <c r="D23" i="15"/>
  <c r="E23" i="15"/>
  <c r="F23" i="15"/>
  <c r="G23" i="15"/>
  <c r="H23" i="15"/>
  <c r="I23" i="15"/>
  <c r="M23" i="15"/>
  <c r="N23" i="15"/>
  <c r="O23" i="15"/>
  <c r="P23" i="15"/>
  <c r="Q23" i="15"/>
  <c r="R23" i="15"/>
  <c r="S23" i="15"/>
  <c r="T23" i="15"/>
  <c r="U23" i="15"/>
  <c r="B24" i="15"/>
  <c r="C24" i="15"/>
  <c r="D24" i="15"/>
  <c r="E24" i="15"/>
  <c r="F24" i="15"/>
  <c r="G24" i="15"/>
  <c r="H24" i="15"/>
  <c r="I24" i="15"/>
  <c r="M24" i="15"/>
  <c r="N24" i="15"/>
  <c r="O24" i="15"/>
  <c r="P24" i="15"/>
  <c r="Q24" i="15"/>
  <c r="R24" i="15"/>
  <c r="S24" i="15"/>
  <c r="T24" i="15"/>
  <c r="U24" i="15"/>
  <c r="B25" i="15"/>
  <c r="AC25" i="15" s="1"/>
  <c r="C25" i="15"/>
  <c r="D25" i="15"/>
  <c r="E25" i="15"/>
  <c r="F25" i="15"/>
  <c r="G25" i="15"/>
  <c r="H25" i="15"/>
  <c r="I25" i="15"/>
  <c r="M25" i="15"/>
  <c r="N25" i="15"/>
  <c r="O25" i="15"/>
  <c r="P25" i="15"/>
  <c r="Q25" i="15"/>
  <c r="R25" i="15"/>
  <c r="S25" i="15"/>
  <c r="T25" i="15"/>
  <c r="U25" i="15"/>
  <c r="B26" i="15"/>
  <c r="C26" i="15"/>
  <c r="D26" i="15"/>
  <c r="E26" i="15"/>
  <c r="F26" i="15"/>
  <c r="G26" i="15"/>
  <c r="H26" i="15"/>
  <c r="I26" i="15"/>
  <c r="M26" i="15"/>
  <c r="N26" i="15"/>
  <c r="O26" i="15"/>
  <c r="P26" i="15"/>
  <c r="Q26" i="15"/>
  <c r="R26" i="15"/>
  <c r="S26" i="15"/>
  <c r="T26" i="15"/>
  <c r="U26" i="15"/>
  <c r="B27" i="15"/>
  <c r="AC27" i="15" s="1"/>
  <c r="C27" i="15"/>
  <c r="D27" i="15"/>
  <c r="E27" i="15"/>
  <c r="F27" i="15"/>
  <c r="G27" i="15"/>
  <c r="H27" i="15"/>
  <c r="I27" i="15"/>
  <c r="M27" i="15"/>
  <c r="N27" i="15"/>
  <c r="O27" i="15"/>
  <c r="P27" i="15"/>
  <c r="Q27" i="15"/>
  <c r="R27" i="15"/>
  <c r="S27" i="15"/>
  <c r="T27" i="15"/>
  <c r="U27" i="15"/>
  <c r="B28" i="15"/>
  <c r="C28" i="15"/>
  <c r="D28" i="15"/>
  <c r="E28" i="15"/>
  <c r="F28" i="15"/>
  <c r="G28" i="15"/>
  <c r="H28" i="15"/>
  <c r="I28" i="15"/>
  <c r="M28" i="15"/>
  <c r="N28" i="15"/>
  <c r="O28" i="15"/>
  <c r="P28" i="15"/>
  <c r="Q28" i="15"/>
  <c r="R28" i="15"/>
  <c r="S28" i="15"/>
  <c r="T28" i="15"/>
  <c r="U28" i="15"/>
  <c r="B29" i="15"/>
  <c r="C29" i="15"/>
  <c r="D29" i="15"/>
  <c r="E29" i="15"/>
  <c r="F29" i="15"/>
  <c r="G29" i="15"/>
  <c r="H29" i="15"/>
  <c r="I29" i="15"/>
  <c r="M29" i="15"/>
  <c r="N29" i="15"/>
  <c r="O29" i="15"/>
  <c r="P29" i="15"/>
  <c r="Q29" i="15"/>
  <c r="R29" i="15"/>
  <c r="S29" i="15"/>
  <c r="T29" i="15"/>
  <c r="U29" i="15"/>
  <c r="B30" i="15"/>
  <c r="AC30" i="15" s="1"/>
  <c r="C30" i="15"/>
  <c r="D30" i="15"/>
  <c r="E30" i="15"/>
  <c r="F30" i="15"/>
  <c r="G30" i="15"/>
  <c r="H30" i="15"/>
  <c r="I30" i="15"/>
  <c r="M30" i="15"/>
  <c r="N30" i="15"/>
  <c r="O30" i="15"/>
  <c r="P30" i="15"/>
  <c r="Q30" i="15"/>
  <c r="R30" i="15"/>
  <c r="S30" i="15"/>
  <c r="T30" i="15"/>
  <c r="U30" i="15"/>
  <c r="AC31" i="15"/>
  <c r="AC32" i="15"/>
  <c r="AC36" i="15"/>
  <c r="AC38" i="15"/>
  <c r="AC39" i="15"/>
  <c r="B77" i="15"/>
  <c r="C77" i="15"/>
  <c r="D77" i="15"/>
  <c r="E77" i="15"/>
  <c r="F77" i="15"/>
  <c r="G77" i="15"/>
  <c r="H77" i="15"/>
  <c r="I77" i="15"/>
  <c r="M77" i="15"/>
  <c r="N77" i="15"/>
  <c r="O77" i="15"/>
  <c r="P77" i="15"/>
  <c r="Q77" i="15"/>
  <c r="R77" i="15"/>
  <c r="S77" i="15"/>
  <c r="T77" i="15"/>
  <c r="U77" i="15"/>
  <c r="B78" i="15"/>
  <c r="C78" i="15"/>
  <c r="D78" i="15"/>
  <c r="E78" i="15"/>
  <c r="F78" i="15"/>
  <c r="G78" i="15"/>
  <c r="H78" i="15"/>
  <c r="I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B79" i="15"/>
  <c r="C79" i="15"/>
  <c r="D79" i="15"/>
  <c r="E79" i="15"/>
  <c r="F79" i="15"/>
  <c r="G79" i="15"/>
  <c r="H79" i="15"/>
  <c r="I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B80" i="15"/>
  <c r="C80" i="15"/>
  <c r="D80" i="15"/>
  <c r="E80" i="15"/>
  <c r="F80" i="15"/>
  <c r="G80" i="15"/>
  <c r="H80" i="15"/>
  <c r="I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B81" i="15"/>
  <c r="C81" i="15"/>
  <c r="D81" i="15"/>
  <c r="E81" i="15"/>
  <c r="F81" i="15"/>
  <c r="G81" i="15"/>
  <c r="H81" i="15"/>
  <c r="I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B82" i="15"/>
  <c r="C82" i="15"/>
  <c r="D82" i="15"/>
  <c r="E82" i="15"/>
  <c r="F82" i="15"/>
  <c r="G82" i="15"/>
  <c r="H82" i="15"/>
  <c r="I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B83" i="15"/>
  <c r="C83" i="15"/>
  <c r="D83" i="15"/>
  <c r="E83" i="15"/>
  <c r="F83" i="15"/>
  <c r="G83" i="15"/>
  <c r="H83" i="15"/>
  <c r="I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B84" i="15"/>
  <c r="C84" i="15"/>
  <c r="D84" i="15"/>
  <c r="E84" i="15"/>
  <c r="F84" i="15"/>
  <c r="G84" i="15"/>
  <c r="H84" i="15"/>
  <c r="I84" i="15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B85" i="15"/>
  <c r="C85" i="15"/>
  <c r="D85" i="15"/>
  <c r="E85" i="15"/>
  <c r="F85" i="15"/>
  <c r="G85" i="15"/>
  <c r="H85" i="15"/>
  <c r="I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B86" i="15"/>
  <c r="C86" i="15"/>
  <c r="D86" i="15"/>
  <c r="E86" i="15"/>
  <c r="F86" i="15"/>
  <c r="G86" i="15"/>
  <c r="H86" i="15"/>
  <c r="I86" i="15"/>
  <c r="M86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B87" i="15"/>
  <c r="C87" i="15"/>
  <c r="D87" i="15"/>
  <c r="E87" i="15"/>
  <c r="F87" i="15"/>
  <c r="G87" i="15"/>
  <c r="H87" i="15"/>
  <c r="I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B88" i="15"/>
  <c r="C88" i="15"/>
  <c r="D88" i="15"/>
  <c r="E88" i="15"/>
  <c r="F88" i="15"/>
  <c r="G88" i="15"/>
  <c r="H88" i="15"/>
  <c r="I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B89" i="15"/>
  <c r="C89" i="15"/>
  <c r="D89" i="15"/>
  <c r="E89" i="15"/>
  <c r="F89" i="15"/>
  <c r="G89" i="15"/>
  <c r="H89" i="15"/>
  <c r="I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B90" i="15"/>
  <c r="C90" i="15"/>
  <c r="D90" i="15"/>
  <c r="E90" i="15"/>
  <c r="F90" i="15"/>
  <c r="G90" i="15"/>
  <c r="H90" i="15"/>
  <c r="I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B91" i="15"/>
  <c r="C91" i="15"/>
  <c r="D91" i="15"/>
  <c r="E91" i="15"/>
  <c r="F91" i="15"/>
  <c r="G91" i="15"/>
  <c r="H91" i="15"/>
  <c r="I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B92" i="15"/>
  <c r="C92" i="15"/>
  <c r="D92" i="15"/>
  <c r="E92" i="15"/>
  <c r="F92" i="15"/>
  <c r="G92" i="15"/>
  <c r="H92" i="15"/>
  <c r="I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B93" i="15"/>
  <c r="C93" i="15"/>
  <c r="D93" i="15"/>
  <c r="E93" i="15"/>
  <c r="F93" i="15"/>
  <c r="G93" i="15"/>
  <c r="H93" i="15"/>
  <c r="I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B94" i="15"/>
  <c r="C94" i="15"/>
  <c r="D94" i="15"/>
  <c r="E94" i="15"/>
  <c r="F94" i="15"/>
  <c r="G94" i="15"/>
  <c r="H94" i="15"/>
  <c r="I94" i="15"/>
  <c r="M94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B95" i="15"/>
  <c r="C95" i="15"/>
  <c r="D95" i="15"/>
  <c r="E95" i="15"/>
  <c r="F95" i="15"/>
  <c r="G95" i="15"/>
  <c r="H95" i="15"/>
  <c r="I95" i="15"/>
  <c r="K95" i="15" s="1"/>
  <c r="M95" i="15"/>
  <c r="N95" i="15"/>
  <c r="O95" i="15"/>
  <c r="P95" i="15"/>
  <c r="Q95" i="15"/>
  <c r="R95" i="15"/>
  <c r="S95" i="15"/>
  <c r="T95" i="15"/>
  <c r="U95" i="15"/>
  <c r="V95" i="15"/>
  <c r="W95" i="15"/>
  <c r="X95" i="15"/>
  <c r="Y95" i="15"/>
  <c r="Z95" i="15"/>
  <c r="B96" i="15"/>
  <c r="C96" i="15"/>
  <c r="D96" i="15"/>
  <c r="E96" i="15"/>
  <c r="F96" i="15"/>
  <c r="G96" i="15"/>
  <c r="H96" i="15"/>
  <c r="I96" i="15"/>
  <c r="K96" i="15" s="1"/>
  <c r="M96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96" i="15"/>
  <c r="B97" i="15"/>
  <c r="C97" i="15"/>
  <c r="D97" i="15"/>
  <c r="E97" i="15"/>
  <c r="F97" i="15"/>
  <c r="G97" i="15"/>
  <c r="H97" i="15"/>
  <c r="I97" i="15"/>
  <c r="K97" i="15" s="1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B98" i="15"/>
  <c r="C98" i="15"/>
  <c r="D98" i="15"/>
  <c r="E98" i="15"/>
  <c r="F98" i="15"/>
  <c r="G98" i="15"/>
  <c r="H98" i="15"/>
  <c r="I98" i="15"/>
  <c r="K98" i="15" s="1"/>
  <c r="M98" i="15"/>
  <c r="N98" i="15"/>
  <c r="O98" i="15"/>
  <c r="P98" i="15"/>
  <c r="Q98" i="15"/>
  <c r="R98" i="15"/>
  <c r="S98" i="15"/>
  <c r="T98" i="15"/>
  <c r="U98" i="15"/>
  <c r="V98" i="15"/>
  <c r="W98" i="15"/>
  <c r="X98" i="15"/>
  <c r="Y98" i="15"/>
  <c r="Z98" i="15"/>
  <c r="B99" i="15"/>
  <c r="C99" i="15"/>
  <c r="D99" i="15"/>
  <c r="E99" i="15"/>
  <c r="F99" i="15"/>
  <c r="G99" i="15"/>
  <c r="H99" i="15"/>
  <c r="I99" i="15"/>
  <c r="M99" i="15"/>
  <c r="N99" i="15"/>
  <c r="O99" i="15"/>
  <c r="P99" i="15"/>
  <c r="Q99" i="15"/>
  <c r="R99" i="15"/>
  <c r="S99" i="15"/>
  <c r="T99" i="15"/>
  <c r="U99" i="15"/>
  <c r="V99" i="15"/>
  <c r="W99" i="15"/>
  <c r="X99" i="15"/>
  <c r="Y99" i="15"/>
  <c r="Z99" i="15"/>
  <c r="B100" i="15"/>
  <c r="C100" i="15"/>
  <c r="D100" i="15"/>
  <c r="E100" i="15"/>
  <c r="F100" i="15"/>
  <c r="G100" i="15"/>
  <c r="H100" i="15"/>
  <c r="I100" i="15"/>
  <c r="L100" i="15" s="1"/>
  <c r="M100" i="15"/>
  <c r="N100" i="15"/>
  <c r="O100" i="15"/>
  <c r="P100" i="15"/>
  <c r="Q100" i="15"/>
  <c r="R100" i="15"/>
  <c r="S100" i="15"/>
  <c r="T100" i="15"/>
  <c r="U100" i="15"/>
  <c r="V100" i="15"/>
  <c r="W100" i="15"/>
  <c r="X100" i="15"/>
  <c r="Y100" i="15"/>
  <c r="Z100" i="15"/>
  <c r="B101" i="15"/>
  <c r="C101" i="15"/>
  <c r="D101" i="15"/>
  <c r="E101" i="15"/>
  <c r="F101" i="15"/>
  <c r="G101" i="15"/>
  <c r="H101" i="15"/>
  <c r="I101" i="15"/>
  <c r="M101" i="15"/>
  <c r="N101" i="15"/>
  <c r="O101" i="15"/>
  <c r="P101" i="15"/>
  <c r="Q101" i="15"/>
  <c r="R101" i="15"/>
  <c r="S101" i="15"/>
  <c r="T101" i="15"/>
  <c r="U101" i="15"/>
  <c r="V101" i="15"/>
  <c r="W101" i="15"/>
  <c r="X101" i="15"/>
  <c r="Y101" i="15"/>
  <c r="Z101" i="15"/>
  <c r="B102" i="15"/>
  <c r="C102" i="15"/>
  <c r="D102" i="15"/>
  <c r="E102" i="15"/>
  <c r="F102" i="15"/>
  <c r="G102" i="15"/>
  <c r="H102" i="15"/>
  <c r="I102" i="15"/>
  <c r="M102" i="15"/>
  <c r="N102" i="15"/>
  <c r="O102" i="15"/>
  <c r="P102" i="15"/>
  <c r="Q102" i="15"/>
  <c r="R102" i="15"/>
  <c r="S102" i="15"/>
  <c r="T102" i="15"/>
  <c r="U102" i="15"/>
  <c r="V102" i="15"/>
  <c r="W102" i="15"/>
  <c r="X102" i="15"/>
  <c r="Y102" i="15"/>
  <c r="Z102" i="15"/>
  <c r="B103" i="15"/>
  <c r="C103" i="15"/>
  <c r="D103" i="15"/>
  <c r="E103" i="15"/>
  <c r="F103" i="15"/>
  <c r="G103" i="15"/>
  <c r="L103" i="15" s="1"/>
  <c r="H103" i="15"/>
  <c r="I103" i="15"/>
  <c r="M103" i="15"/>
  <c r="N103" i="15"/>
  <c r="O103" i="15"/>
  <c r="P103" i="15"/>
  <c r="Q103" i="15"/>
  <c r="R103" i="15"/>
  <c r="S103" i="15"/>
  <c r="T103" i="15"/>
  <c r="U103" i="15"/>
  <c r="V103" i="15"/>
  <c r="W103" i="15"/>
  <c r="X103" i="15"/>
  <c r="Y103" i="15"/>
  <c r="Z103" i="15"/>
  <c r="B104" i="15"/>
  <c r="C104" i="15"/>
  <c r="D104" i="15"/>
  <c r="E104" i="15"/>
  <c r="F104" i="15"/>
  <c r="G104" i="15"/>
  <c r="H104" i="15"/>
  <c r="I104" i="15"/>
  <c r="M104" i="15"/>
  <c r="N104" i="15"/>
  <c r="O104" i="15"/>
  <c r="P104" i="15"/>
  <c r="Q104" i="15"/>
  <c r="R104" i="15"/>
  <c r="S104" i="15"/>
  <c r="T104" i="15"/>
  <c r="U104" i="15"/>
  <c r="V104" i="15"/>
  <c r="W104" i="15"/>
  <c r="X104" i="15"/>
  <c r="Y104" i="15"/>
  <c r="Z104" i="15"/>
  <c r="B105" i="15"/>
  <c r="C105" i="15"/>
  <c r="D105" i="15"/>
  <c r="E105" i="15"/>
  <c r="F105" i="15"/>
  <c r="G105" i="15"/>
  <c r="H105" i="15"/>
  <c r="I105" i="15"/>
  <c r="L105" i="15" s="1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B106" i="15"/>
  <c r="C106" i="15"/>
  <c r="D106" i="15"/>
  <c r="E106" i="15"/>
  <c r="F106" i="15"/>
  <c r="G106" i="15"/>
  <c r="H106" i="15"/>
  <c r="I106" i="15"/>
  <c r="M106" i="15"/>
  <c r="N106" i="15"/>
  <c r="O106" i="15"/>
  <c r="P106" i="15"/>
  <c r="Q106" i="15"/>
  <c r="R106" i="15"/>
  <c r="S106" i="15"/>
  <c r="T106" i="15"/>
  <c r="U106" i="15"/>
  <c r="V106" i="15"/>
  <c r="W106" i="15"/>
  <c r="X106" i="15"/>
  <c r="Y106" i="15"/>
  <c r="Z106" i="15"/>
  <c r="B107" i="15"/>
  <c r="C107" i="15"/>
  <c r="D107" i="15"/>
  <c r="E107" i="15"/>
  <c r="F107" i="15"/>
  <c r="G107" i="15"/>
  <c r="H107" i="15"/>
  <c r="I107" i="15"/>
  <c r="L107" i="15" s="1"/>
  <c r="M107" i="15"/>
  <c r="N107" i="15"/>
  <c r="O107" i="15"/>
  <c r="P107" i="15"/>
  <c r="Q107" i="15"/>
  <c r="R107" i="15"/>
  <c r="S107" i="15"/>
  <c r="T107" i="15"/>
  <c r="U107" i="15"/>
  <c r="V107" i="15"/>
  <c r="W107" i="15"/>
  <c r="X107" i="15"/>
  <c r="Y107" i="15"/>
  <c r="Z107" i="15"/>
  <c r="B108" i="15"/>
  <c r="C108" i="15"/>
  <c r="D108" i="15"/>
  <c r="E108" i="15"/>
  <c r="F108" i="15"/>
  <c r="G108" i="15"/>
  <c r="H108" i="15"/>
  <c r="I108" i="15"/>
  <c r="M108" i="15"/>
  <c r="N108" i="15"/>
  <c r="O108" i="15"/>
  <c r="P108" i="15"/>
  <c r="Q108" i="15"/>
  <c r="R108" i="15"/>
  <c r="S108" i="15"/>
  <c r="T108" i="15"/>
  <c r="U108" i="15"/>
  <c r="V108" i="15"/>
  <c r="W108" i="15"/>
  <c r="X108" i="15"/>
  <c r="Y108" i="15"/>
  <c r="Z108" i="15"/>
  <c r="B109" i="15"/>
  <c r="C109" i="15"/>
  <c r="D109" i="15"/>
  <c r="E109" i="15"/>
  <c r="F109" i="15"/>
  <c r="G109" i="15"/>
  <c r="H109" i="15"/>
  <c r="I109" i="15"/>
  <c r="M109" i="15"/>
  <c r="N109" i="15"/>
  <c r="O109" i="15"/>
  <c r="P109" i="15"/>
  <c r="Q109" i="15"/>
  <c r="R109" i="15"/>
  <c r="S109" i="15"/>
  <c r="T109" i="15"/>
  <c r="U109" i="15"/>
  <c r="V109" i="15"/>
  <c r="W109" i="15"/>
  <c r="X109" i="15"/>
  <c r="Y109" i="15"/>
  <c r="Z109" i="15"/>
  <c r="B110" i="15"/>
  <c r="C110" i="15"/>
  <c r="D110" i="15"/>
  <c r="E110" i="15"/>
  <c r="F110" i="15"/>
  <c r="G110" i="15"/>
  <c r="H110" i="15"/>
  <c r="I110" i="15"/>
  <c r="M110" i="15"/>
  <c r="N110" i="15"/>
  <c r="O110" i="15"/>
  <c r="P110" i="15"/>
  <c r="Q110" i="15"/>
  <c r="R110" i="15"/>
  <c r="S110" i="15"/>
  <c r="T110" i="15"/>
  <c r="U110" i="15"/>
  <c r="V110" i="15"/>
  <c r="W110" i="15"/>
  <c r="X110" i="15"/>
  <c r="Y110" i="15"/>
  <c r="Z110" i="15"/>
  <c r="K13" i="15" l="1"/>
  <c r="AC12" i="15"/>
  <c r="J18" i="15"/>
  <c r="BI33" i="15"/>
  <c r="AW41" i="15"/>
  <c r="BH49" i="15"/>
  <c r="AX42" i="15"/>
  <c r="K29" i="15"/>
  <c r="AV29" i="15" s="1"/>
  <c r="AY68" i="15"/>
  <c r="L29" i="15"/>
  <c r="BJ29" i="15" s="1"/>
  <c r="BA49" i="15"/>
  <c r="K79" i="15"/>
  <c r="BA79" i="15" s="1"/>
  <c r="BJ65" i="15"/>
  <c r="AY59" i="15"/>
  <c r="AR56" i="15"/>
  <c r="BJ75" i="15"/>
  <c r="K86" i="15"/>
  <c r="AW86" i="15" s="1"/>
  <c r="K85" i="15"/>
  <c r="BC85" i="15" s="1"/>
  <c r="K81" i="15"/>
  <c r="BG81" i="15" s="1"/>
  <c r="K91" i="15"/>
  <c r="K77" i="15"/>
  <c r="AW77" i="15" s="1"/>
  <c r="AW72" i="15"/>
  <c r="BA37" i="15"/>
  <c r="J30" i="15"/>
  <c r="AL30" i="15" s="1"/>
  <c r="L101" i="15"/>
  <c r="L99" i="15"/>
  <c r="AX55" i="15"/>
  <c r="L30" i="15"/>
  <c r="BI30" i="15" s="1"/>
  <c r="J23" i="15"/>
  <c r="AI23" i="15" s="1"/>
  <c r="L109" i="15"/>
  <c r="L108" i="15"/>
  <c r="AW53" i="15"/>
  <c r="AX38" i="15"/>
  <c r="L25" i="15"/>
  <c r="BJ25" i="15" s="1"/>
  <c r="AI47" i="15"/>
  <c r="K25" i="15"/>
  <c r="AX25" i="15" s="1"/>
  <c r="K78" i="15"/>
  <c r="AV78" i="15" s="1"/>
  <c r="K82" i="15"/>
  <c r="AY82" i="15" s="1"/>
  <c r="K80" i="15"/>
  <c r="BF80" i="15" s="1"/>
  <c r="L98" i="15"/>
  <c r="BH98" i="15" s="1"/>
  <c r="L97" i="15"/>
  <c r="BH97" i="15" s="1"/>
  <c r="L96" i="15"/>
  <c r="L95" i="15"/>
  <c r="L77" i="15"/>
  <c r="BJ77" i="15" s="1"/>
  <c r="BJ73" i="15"/>
  <c r="AY46" i="15"/>
  <c r="K21" i="15"/>
  <c r="BA21" i="15" s="1"/>
  <c r="K89" i="15"/>
  <c r="BG89" i="15" s="1"/>
  <c r="L104" i="15"/>
  <c r="L90" i="15"/>
  <c r="L83" i="15"/>
  <c r="BH83" i="15" s="1"/>
  <c r="BC56" i="15"/>
  <c r="BA45" i="15"/>
  <c r="AJ32" i="15"/>
  <c r="L13" i="15"/>
  <c r="BJ13" i="15" s="1"/>
  <c r="L92" i="15"/>
  <c r="BH92" i="15" s="1"/>
  <c r="L91" i="15"/>
  <c r="BJ91" i="15" s="1"/>
  <c r="L86" i="15"/>
  <c r="BH86" i="15" s="1"/>
  <c r="L84" i="15"/>
  <c r="BH84" i="15" s="1"/>
  <c r="L85" i="15"/>
  <c r="BI85" i="15" s="1"/>
  <c r="BJ76" i="15"/>
  <c r="BI69" i="15"/>
  <c r="BH90" i="15"/>
  <c r="BI90" i="15"/>
  <c r="BJ90" i="15"/>
  <c r="BI104" i="15"/>
  <c r="BJ104" i="15"/>
  <c r="BH104" i="15"/>
  <c r="AW79" i="15"/>
  <c r="BE79" i="15"/>
  <c r="BC79" i="15"/>
  <c r="AX79" i="15"/>
  <c r="AZ79" i="15"/>
  <c r="BD79" i="15"/>
  <c r="AV59" i="15"/>
  <c r="BA59" i="15"/>
  <c r="BF59" i="15"/>
  <c r="BH50" i="15"/>
  <c r="BI50" i="15"/>
  <c r="BJ50" i="15"/>
  <c r="BI108" i="15"/>
  <c r="BJ108" i="15"/>
  <c r="BH108" i="15"/>
  <c r="BI100" i="15"/>
  <c r="BJ100" i="15"/>
  <c r="BH100" i="15"/>
  <c r="BI52" i="15"/>
  <c r="BJ52" i="15"/>
  <c r="BH52" i="15"/>
  <c r="BC89" i="15"/>
  <c r="BD89" i="15"/>
  <c r="AX89" i="15"/>
  <c r="BH107" i="15"/>
  <c r="BI107" i="15"/>
  <c r="BJ107" i="15"/>
  <c r="AC107" i="15"/>
  <c r="BH99" i="15"/>
  <c r="BI99" i="15"/>
  <c r="BJ99" i="15"/>
  <c r="K99" i="15"/>
  <c r="AC99" i="15"/>
  <c r="AV98" i="15"/>
  <c r="AZ98" i="15"/>
  <c r="BD98" i="15"/>
  <c r="AW98" i="15"/>
  <c r="BA98" i="15"/>
  <c r="BE98" i="15"/>
  <c r="AX98" i="15"/>
  <c r="BB98" i="15"/>
  <c r="BF98" i="15"/>
  <c r="AY98" i="15"/>
  <c r="BC98" i="15"/>
  <c r="BG98" i="15"/>
  <c r="AC98" i="15"/>
  <c r="AY97" i="15"/>
  <c r="BC97" i="15"/>
  <c r="BG97" i="15"/>
  <c r="AV97" i="15"/>
  <c r="AZ97" i="15"/>
  <c r="BD97" i="15"/>
  <c r="AW97" i="15"/>
  <c r="BA97" i="15"/>
  <c r="BE97" i="15"/>
  <c r="AX97" i="15"/>
  <c r="BB97" i="15"/>
  <c r="BF97" i="15"/>
  <c r="AC97" i="15"/>
  <c r="AX96" i="15"/>
  <c r="BB96" i="15"/>
  <c r="BF96" i="15"/>
  <c r="AY96" i="15"/>
  <c r="BC96" i="15"/>
  <c r="BG96" i="15"/>
  <c r="AV96" i="15"/>
  <c r="AZ96" i="15"/>
  <c r="BD96" i="15"/>
  <c r="AW96" i="15"/>
  <c r="BA96" i="15"/>
  <c r="BE96" i="15"/>
  <c r="AC96" i="15"/>
  <c r="AW95" i="15"/>
  <c r="BA95" i="15"/>
  <c r="BE95" i="15"/>
  <c r="AX95" i="15"/>
  <c r="BB95" i="15"/>
  <c r="BF95" i="15"/>
  <c r="AY95" i="15"/>
  <c r="BC95" i="15"/>
  <c r="BG95" i="15"/>
  <c r="AV95" i="15"/>
  <c r="AZ95" i="15"/>
  <c r="BD95" i="15"/>
  <c r="AC95" i="15"/>
  <c r="AF94" i="15"/>
  <c r="AD94" i="15"/>
  <c r="AE94" i="15"/>
  <c r="AE93" i="15"/>
  <c r="AF93" i="15"/>
  <c r="AD93" i="15"/>
  <c r="K108" i="15"/>
  <c r="AC108" i="15"/>
  <c r="AD107" i="15"/>
  <c r="AE107" i="15"/>
  <c r="AF107" i="15"/>
  <c r="K104" i="15"/>
  <c r="AC104" i="15"/>
  <c r="AD103" i="15"/>
  <c r="AE103" i="15"/>
  <c r="AF103" i="15"/>
  <c r="K100" i="15"/>
  <c r="AC100" i="15"/>
  <c r="AD99" i="15"/>
  <c r="AE99" i="15"/>
  <c r="AF99" i="15"/>
  <c r="AF98" i="15"/>
  <c r="AD98" i="15"/>
  <c r="AE98" i="15"/>
  <c r="AE97" i="15"/>
  <c r="AF97" i="15"/>
  <c r="AD97" i="15"/>
  <c r="AD96" i="15"/>
  <c r="AE96" i="15"/>
  <c r="AF96" i="15"/>
  <c r="AD95" i="15"/>
  <c r="AE95" i="15"/>
  <c r="AF95" i="15"/>
  <c r="K90" i="15"/>
  <c r="AC90" i="15"/>
  <c r="AC89" i="15"/>
  <c r="AD88" i="15"/>
  <c r="AE88" i="15"/>
  <c r="AF88" i="15"/>
  <c r="J85" i="15"/>
  <c r="K83" i="15"/>
  <c r="AC83" i="15"/>
  <c r="AC82" i="15"/>
  <c r="AC81" i="15"/>
  <c r="AC80" i="15"/>
  <c r="AC79" i="15"/>
  <c r="AC78" i="15"/>
  <c r="AD77" i="15"/>
  <c r="AE77" i="15"/>
  <c r="AF75" i="15"/>
  <c r="AD75" i="15"/>
  <c r="AC74" i="15"/>
  <c r="AD73" i="15"/>
  <c r="AE73" i="15"/>
  <c r="AF73" i="15"/>
  <c r="AF71" i="15"/>
  <c r="AD71" i="15"/>
  <c r="AE71" i="15"/>
  <c r="AC70" i="15"/>
  <c r="AD69" i="15"/>
  <c r="AD67" i="15"/>
  <c r="AE67" i="15"/>
  <c r="AC66" i="15"/>
  <c r="AF65" i="15"/>
  <c r="AD65" i="15"/>
  <c r="AD63" i="15"/>
  <c r="AF63" i="15"/>
  <c r="AC62" i="15"/>
  <c r="AE61" i="15"/>
  <c r="AD61" i="15"/>
  <c r="AC59" i="15"/>
  <c r="AD57" i="15"/>
  <c r="AF57" i="15"/>
  <c r="AC54" i="15"/>
  <c r="AD53" i="15"/>
  <c r="AC52" i="15"/>
  <c r="AE51" i="15"/>
  <c r="AD51" i="15"/>
  <c r="AC50" i="15"/>
  <c r="AD49" i="15"/>
  <c r="AF49" i="15"/>
  <c r="AC48" i="15"/>
  <c r="AC45" i="15"/>
  <c r="AF43" i="15"/>
  <c r="AD43" i="15"/>
  <c r="AC41" i="15"/>
  <c r="AC33" i="15"/>
  <c r="AW13" i="15"/>
  <c r="BA13" i="15"/>
  <c r="BE13" i="15"/>
  <c r="AX13" i="15"/>
  <c r="BB13" i="15"/>
  <c r="BF13" i="15"/>
  <c r="AV13" i="15"/>
  <c r="AZ13" i="15"/>
  <c r="BD13" i="15"/>
  <c r="AY13" i="15"/>
  <c r="BC13" i="15"/>
  <c r="BG13" i="15"/>
  <c r="K107" i="15"/>
  <c r="AF106" i="15"/>
  <c r="AD106" i="15"/>
  <c r="AE106" i="15"/>
  <c r="BH103" i="15"/>
  <c r="BI103" i="15"/>
  <c r="BJ103" i="15"/>
  <c r="AC103" i="15"/>
  <c r="K109" i="15"/>
  <c r="AC109" i="15"/>
  <c r="AD108" i="15"/>
  <c r="AE108" i="15"/>
  <c r="AF108" i="15"/>
  <c r="BJ105" i="15"/>
  <c r="BH105" i="15"/>
  <c r="BI105" i="15"/>
  <c r="AD104" i="15"/>
  <c r="AE104" i="15"/>
  <c r="AF104" i="15"/>
  <c r="BJ101" i="15"/>
  <c r="BH101" i="15"/>
  <c r="BI101" i="15"/>
  <c r="K101" i="15"/>
  <c r="L93" i="15"/>
  <c r="BI92" i="15"/>
  <c r="BJ92" i="15"/>
  <c r="K92" i="15"/>
  <c r="AC92" i="15"/>
  <c r="AW91" i="15"/>
  <c r="BA91" i="15"/>
  <c r="BE91" i="15"/>
  <c r="AX91" i="15"/>
  <c r="BB91" i="15"/>
  <c r="BF91" i="15"/>
  <c r="AY91" i="15"/>
  <c r="BC91" i="15"/>
  <c r="BG91" i="15"/>
  <c r="AV91" i="15"/>
  <c r="AZ91" i="15"/>
  <c r="BD91" i="15"/>
  <c r="AC91" i="15"/>
  <c r="AF90" i="15"/>
  <c r="AD90" i="15"/>
  <c r="AE90" i="15"/>
  <c r="AE89" i="15"/>
  <c r="AF89" i="15"/>
  <c r="AD89" i="15"/>
  <c r="BJ85" i="15"/>
  <c r="K84" i="15"/>
  <c r="AC84" i="15"/>
  <c r="AF83" i="15"/>
  <c r="AD83" i="15"/>
  <c r="AE83" i="15"/>
  <c r="AF82" i="15"/>
  <c r="AE82" i="15"/>
  <c r="AD82" i="15"/>
  <c r="AE81" i="15"/>
  <c r="AF81" i="15"/>
  <c r="AD81" i="15"/>
  <c r="AD80" i="15"/>
  <c r="AF80" i="15"/>
  <c r="AE80" i="15"/>
  <c r="AE79" i="15"/>
  <c r="AF79" i="15"/>
  <c r="AD79" i="15"/>
  <c r="AF78" i="15"/>
  <c r="AD78" i="15"/>
  <c r="AE78" i="15"/>
  <c r="J77" i="15"/>
  <c r="BI76" i="15"/>
  <c r="AC76" i="15"/>
  <c r="AF74" i="15"/>
  <c r="AD74" i="15"/>
  <c r="AX72" i="15"/>
  <c r="BC72" i="15"/>
  <c r="BD72" i="15"/>
  <c r="AC72" i="15"/>
  <c r="AE70" i="15"/>
  <c r="AD70" i="15"/>
  <c r="AX68" i="15"/>
  <c r="BF68" i="15"/>
  <c r="BC68" i="15"/>
  <c r="AV68" i="15"/>
  <c r="BD68" i="15"/>
  <c r="BA68" i="15"/>
  <c r="AC68" i="15"/>
  <c r="AD66" i="15"/>
  <c r="AE66" i="15"/>
  <c r="AX64" i="15"/>
  <c r="BB64" i="15"/>
  <c r="BF64" i="15"/>
  <c r="AY64" i="15"/>
  <c r="BC64" i="15"/>
  <c r="BG64" i="15"/>
  <c r="AV64" i="15"/>
  <c r="AZ64" i="15"/>
  <c r="BD64" i="15"/>
  <c r="BA64" i="15"/>
  <c r="BE64" i="15"/>
  <c r="AW64" i="15"/>
  <c r="AC64" i="15"/>
  <c r="AD62" i="15"/>
  <c r="AE62" i="15"/>
  <c r="AV60" i="15"/>
  <c r="AZ60" i="15"/>
  <c r="BD60" i="15"/>
  <c r="AW60" i="15"/>
  <c r="AX60" i="15"/>
  <c r="BB60" i="15"/>
  <c r="BF60" i="15"/>
  <c r="BE60" i="15"/>
  <c r="AY60" i="15"/>
  <c r="BG60" i="15"/>
  <c r="BA60" i="15"/>
  <c r="BC60" i="15"/>
  <c r="AC60" i="15"/>
  <c r="AE59" i="15"/>
  <c r="AD59" i="15"/>
  <c r="AC58" i="15"/>
  <c r="AN56" i="15"/>
  <c r="AG56" i="15"/>
  <c r="AO56" i="15"/>
  <c r="AH56" i="15"/>
  <c r="AP56" i="15"/>
  <c r="AI56" i="15"/>
  <c r="AQ56" i="15"/>
  <c r="AC56" i="15"/>
  <c r="AE55" i="15"/>
  <c r="AF55" i="15"/>
  <c r="AD55" i="15"/>
  <c r="BH54" i="15"/>
  <c r="BI54" i="15"/>
  <c r="BJ54" i="15"/>
  <c r="AV52" i="15"/>
  <c r="AZ52" i="15"/>
  <c r="BD52" i="15"/>
  <c r="AW52" i="15"/>
  <c r="BA52" i="15"/>
  <c r="BE52" i="15"/>
  <c r="AX52" i="15"/>
  <c r="BB52" i="15"/>
  <c r="BF52" i="15"/>
  <c r="BC52" i="15"/>
  <c r="BG52" i="15"/>
  <c r="AY52" i="15"/>
  <c r="AX50" i="15"/>
  <c r="BB50" i="15"/>
  <c r="BF50" i="15"/>
  <c r="AY50" i="15"/>
  <c r="BC50" i="15"/>
  <c r="BG50" i="15"/>
  <c r="AV50" i="15"/>
  <c r="AZ50" i="15"/>
  <c r="BD50" i="15"/>
  <c r="BA50" i="15"/>
  <c r="BE50" i="15"/>
  <c r="AW50" i="15"/>
  <c r="AD48" i="15"/>
  <c r="AE48" i="15"/>
  <c r="AH46" i="15"/>
  <c r="AL46" i="15"/>
  <c r="AP46" i="15"/>
  <c r="AT46" i="15"/>
  <c r="AI46" i="15"/>
  <c r="AM46" i="15"/>
  <c r="AQ46" i="15"/>
  <c r="AU46" i="15"/>
  <c r="AJ46" i="15"/>
  <c r="AN46" i="15"/>
  <c r="AR46" i="15"/>
  <c r="AG46" i="15"/>
  <c r="AK46" i="15"/>
  <c r="AO46" i="15"/>
  <c r="AS46" i="15"/>
  <c r="AC46" i="15"/>
  <c r="AD45" i="15"/>
  <c r="AE45" i="15"/>
  <c r="AC44" i="15"/>
  <c r="AF41" i="15"/>
  <c r="AD41" i="15"/>
  <c r="AC40" i="15"/>
  <c r="AH30" i="15"/>
  <c r="AP30" i="15"/>
  <c r="AT30" i="15"/>
  <c r="AJ30" i="15"/>
  <c r="AR30" i="15"/>
  <c r="AI30" i="15"/>
  <c r="AQ30" i="15"/>
  <c r="AK30" i="15"/>
  <c r="AS30" i="15"/>
  <c r="AM30" i="15"/>
  <c r="AU30" i="15"/>
  <c r="AG30" i="15"/>
  <c r="AO30" i="15"/>
  <c r="AF27" i="15"/>
  <c r="AD27" i="15"/>
  <c r="J27" i="15"/>
  <c r="L22" i="15"/>
  <c r="AD22" i="15"/>
  <c r="AE22" i="15"/>
  <c r="AF22" i="15"/>
  <c r="J22" i="15"/>
  <c r="K22" i="15"/>
  <c r="AH18" i="15"/>
  <c r="AL18" i="15"/>
  <c r="AP18" i="15"/>
  <c r="AT18" i="15"/>
  <c r="AI18" i="15"/>
  <c r="AM18" i="15"/>
  <c r="AQ18" i="15"/>
  <c r="AU18" i="15"/>
  <c r="AG18" i="15"/>
  <c r="AK18" i="15"/>
  <c r="AO18" i="15"/>
  <c r="AS18" i="15"/>
  <c r="AJ18" i="15"/>
  <c r="AN18" i="15"/>
  <c r="AR18" i="15"/>
  <c r="K18" i="15"/>
  <c r="AC18" i="15"/>
  <c r="AF110" i="15"/>
  <c r="AD110" i="15"/>
  <c r="AE110" i="15"/>
  <c r="K103" i="15"/>
  <c r="AF102" i="15"/>
  <c r="AD102" i="15"/>
  <c r="AE102" i="15"/>
  <c r="BJ109" i="15"/>
  <c r="BH109" i="15"/>
  <c r="BI109" i="15"/>
  <c r="K105" i="15"/>
  <c r="AC105" i="15"/>
  <c r="AC101" i="15"/>
  <c r="AD100" i="15"/>
  <c r="AE100" i="15"/>
  <c r="AF100" i="15"/>
  <c r="L110" i="15"/>
  <c r="K110" i="15"/>
  <c r="AC110" i="15"/>
  <c r="AE109" i="15"/>
  <c r="AF109" i="15"/>
  <c r="AD109" i="15"/>
  <c r="L106" i="15"/>
  <c r="K106" i="15"/>
  <c r="AC106" i="15"/>
  <c r="AE105" i="15"/>
  <c r="AF105" i="15"/>
  <c r="AD105" i="15"/>
  <c r="L102" i="15"/>
  <c r="K102" i="15"/>
  <c r="AC102" i="15"/>
  <c r="AE101" i="15"/>
  <c r="AF101" i="15"/>
  <c r="AD101" i="15"/>
  <c r="BJ98" i="15"/>
  <c r="BJ97" i="15"/>
  <c r="BI96" i="15"/>
  <c r="BJ96" i="15"/>
  <c r="BH96" i="15"/>
  <c r="BH95" i="15"/>
  <c r="BI95" i="15"/>
  <c r="BJ95" i="15"/>
  <c r="L94" i="15"/>
  <c r="K94" i="15"/>
  <c r="AC94" i="15"/>
  <c r="K93" i="15"/>
  <c r="AC93" i="15"/>
  <c r="AD92" i="15"/>
  <c r="AE92" i="15"/>
  <c r="AF92" i="15"/>
  <c r="AD91" i="15"/>
  <c r="AE91" i="15"/>
  <c r="AF91" i="15"/>
  <c r="L87" i="15"/>
  <c r="K87" i="15"/>
  <c r="AC87" i="15"/>
  <c r="BD86" i="15"/>
  <c r="BB86" i="15"/>
  <c r="BG86" i="15"/>
  <c r="AC86" i="15"/>
  <c r="AC85" i="15"/>
  <c r="AD84" i="15"/>
  <c r="AE84" i="15"/>
  <c r="AF84" i="15"/>
  <c r="J83" i="15"/>
  <c r="J82" i="15"/>
  <c r="J81" i="15"/>
  <c r="J80" i="15"/>
  <c r="J79" i="15"/>
  <c r="J78" i="15"/>
  <c r="AD76" i="15"/>
  <c r="AE76" i="15"/>
  <c r="AF76" i="15"/>
  <c r="AD72" i="15"/>
  <c r="AF72" i="15"/>
  <c r="BJ69" i="15"/>
  <c r="AD68" i="15"/>
  <c r="AD64" i="15"/>
  <c r="AF64" i="15"/>
  <c r="BJ61" i="15"/>
  <c r="BH61" i="15"/>
  <c r="BI61" i="15"/>
  <c r="AD60" i="15"/>
  <c r="AD58" i="15"/>
  <c r="AF56" i="15"/>
  <c r="AD56" i="15"/>
  <c r="AD54" i="15"/>
  <c r="AE54" i="15"/>
  <c r="AF54" i="15"/>
  <c r="BJ53" i="15"/>
  <c r="BH53" i="15"/>
  <c r="BI53" i="15"/>
  <c r="AC53" i="15"/>
  <c r="AF52" i="15"/>
  <c r="AD52" i="15"/>
  <c r="BH51" i="15"/>
  <c r="BI51" i="15"/>
  <c r="BJ51" i="15"/>
  <c r="AC51" i="15"/>
  <c r="AD50" i="15"/>
  <c r="BJ49" i="15"/>
  <c r="BI49" i="15"/>
  <c r="AC47" i="15"/>
  <c r="AD46" i="15"/>
  <c r="AF46" i="15"/>
  <c r="AD44" i="15"/>
  <c r="AE44" i="15"/>
  <c r="AH42" i="15"/>
  <c r="AL42" i="15"/>
  <c r="AP42" i="15"/>
  <c r="AJ42" i="15"/>
  <c r="AN42" i="15"/>
  <c r="AG42" i="15"/>
  <c r="AO42" i="15"/>
  <c r="AT42" i="15"/>
  <c r="AI42" i="15"/>
  <c r="AQ42" i="15"/>
  <c r="AU42" i="15"/>
  <c r="AK42" i="15"/>
  <c r="AR42" i="15"/>
  <c r="AS42" i="15"/>
  <c r="AM42" i="15"/>
  <c r="AC42" i="15"/>
  <c r="BJ37" i="15"/>
  <c r="BH37" i="15"/>
  <c r="BI37" i="15"/>
  <c r="AE35" i="15"/>
  <c r="AD35" i="15"/>
  <c r="AC29" i="15"/>
  <c r="BB21" i="15"/>
  <c r="J15" i="15"/>
  <c r="L89" i="15"/>
  <c r="L88" i="15"/>
  <c r="K88" i="15"/>
  <c r="AC88" i="15"/>
  <c r="AD87" i="15"/>
  <c r="AE87" i="15"/>
  <c r="AF87" i="15"/>
  <c r="AF86" i="15"/>
  <c r="AD86" i="15"/>
  <c r="AE86" i="15"/>
  <c r="AE85" i="15"/>
  <c r="AD85" i="15"/>
  <c r="AF85" i="15"/>
  <c r="J84" i="15"/>
  <c r="L82" i="15"/>
  <c r="L81" i="15"/>
  <c r="L80" i="15"/>
  <c r="L79" i="15"/>
  <c r="L78" i="15"/>
  <c r="BE77" i="15"/>
  <c r="AC77" i="15"/>
  <c r="AC75" i="15"/>
  <c r="AC73" i="15"/>
  <c r="AC71" i="15"/>
  <c r="AC69" i="15"/>
  <c r="AC67" i="15"/>
  <c r="AC65" i="15"/>
  <c r="AC63" i="15"/>
  <c r="AC61" i="15"/>
  <c r="AC57" i="15"/>
  <c r="AC55" i="15"/>
  <c r="AY51" i="15"/>
  <c r="BC51" i="15"/>
  <c r="BG51" i="15"/>
  <c r="AV51" i="15"/>
  <c r="AZ51" i="15"/>
  <c r="BD51" i="15"/>
  <c r="AW51" i="15"/>
  <c r="BA51" i="15"/>
  <c r="BE51" i="15"/>
  <c r="BB51" i="15"/>
  <c r="BF51" i="15"/>
  <c r="AX51" i="15"/>
  <c r="AW49" i="15"/>
  <c r="BB49" i="15"/>
  <c r="BG49" i="15"/>
  <c r="AC49" i="15"/>
  <c r="AF47" i="15"/>
  <c r="AD47" i="15"/>
  <c r="AC43" i="15"/>
  <c r="AE39" i="15"/>
  <c r="AF39" i="15"/>
  <c r="AD39" i="15"/>
  <c r="AW37" i="15"/>
  <c r="BE37" i="15"/>
  <c r="BB37" i="15"/>
  <c r="AY37" i="15"/>
  <c r="BG37" i="15"/>
  <c r="AZ37" i="15"/>
  <c r="AC37" i="15"/>
  <c r="AE31" i="15"/>
  <c r="AD31" i="15"/>
  <c r="J26" i="15"/>
  <c r="BI25" i="15"/>
  <c r="BH25" i="15"/>
  <c r="J24" i="15"/>
  <c r="AQ23" i="15"/>
  <c r="AR23" i="15"/>
  <c r="AS23" i="15"/>
  <c r="AH23" i="15"/>
  <c r="AC23" i="15"/>
  <c r="J21" i="15"/>
  <c r="AF20" i="15"/>
  <c r="AE20" i="15"/>
  <c r="AD20" i="15"/>
  <c r="AD17" i="15"/>
  <c r="AE17" i="15"/>
  <c r="K17" i="15"/>
  <c r="L17" i="15"/>
  <c r="AC16" i="15"/>
  <c r="AD38" i="15"/>
  <c r="AF38" i="15"/>
  <c r="AF36" i="15"/>
  <c r="AD36" i="15"/>
  <c r="AC34" i="15"/>
  <c r="AF32" i="15"/>
  <c r="AD32" i="15"/>
  <c r="AD30" i="15"/>
  <c r="AF30" i="15"/>
  <c r="J29" i="15"/>
  <c r="AF28" i="15"/>
  <c r="AD28" i="15"/>
  <c r="AC26" i="15"/>
  <c r="AD25" i="15"/>
  <c r="AF25" i="15"/>
  <c r="AC24" i="15"/>
  <c r="AC21" i="15"/>
  <c r="AE19" i="15"/>
  <c r="AD19" i="15"/>
  <c r="J16" i="15"/>
  <c r="AC15" i="15"/>
  <c r="AD14" i="15"/>
  <c r="AF14" i="15"/>
  <c r="J13" i="15"/>
  <c r="AF12" i="15"/>
  <c r="AE12" i="15"/>
  <c r="AD12" i="15"/>
  <c r="AC35" i="15"/>
  <c r="AD34" i="15"/>
  <c r="AF34" i="15"/>
  <c r="AH32" i="15"/>
  <c r="AL32" i="15"/>
  <c r="L26" i="15"/>
  <c r="AD26" i="15"/>
  <c r="AF26" i="15"/>
  <c r="J25" i="15"/>
  <c r="AF24" i="15"/>
  <c r="AD24" i="15"/>
  <c r="AE24" i="15"/>
  <c r="AC22" i="15"/>
  <c r="AD21" i="15"/>
  <c r="AF21" i="15"/>
  <c r="AC20" i="15"/>
  <c r="L18" i="15"/>
  <c r="AC17" i="15"/>
  <c r="K15" i="15"/>
  <c r="AF15" i="15"/>
  <c r="AD15" i="15"/>
  <c r="BI13" i="15"/>
  <c r="K14" i="15"/>
  <c r="AC13" i="15"/>
  <c r="AD42" i="15"/>
  <c r="AF40" i="15"/>
  <c r="AD40" i="15"/>
  <c r="AE40" i="15"/>
  <c r="AD37" i="15"/>
  <c r="BI34" i="15"/>
  <c r="AD33" i="15"/>
  <c r="AE33" i="15"/>
  <c r="AE29" i="15"/>
  <c r="AD29" i="15"/>
  <c r="AF29" i="15"/>
  <c r="AC28" i="15"/>
  <c r="K26" i="15"/>
  <c r="BA25" i="15"/>
  <c r="BE25" i="15"/>
  <c r="BF25" i="15"/>
  <c r="AY25" i="15"/>
  <c r="BD25" i="15"/>
  <c r="AV25" i="15"/>
  <c r="K23" i="15"/>
  <c r="AE23" i="15"/>
  <c r="AF23" i="15"/>
  <c r="AD23" i="15"/>
  <c r="L21" i="15"/>
  <c r="J19" i="15"/>
  <c r="AC19" i="15"/>
  <c r="AD18" i="15"/>
  <c r="J17" i="15"/>
  <c r="AD16" i="15"/>
  <c r="J14" i="15"/>
  <c r="AC14" i="15"/>
  <c r="AD13" i="15"/>
  <c r="AF13" i="15"/>
  <c r="AE13" i="15"/>
  <c r="K30" i="15"/>
  <c r="AW30" i="15" s="1"/>
  <c r="AY56" i="15"/>
  <c r="AV56" i="15"/>
  <c r="AW56" i="15"/>
  <c r="BE55" i="15"/>
  <c r="AW55" i="15"/>
  <c r="AZ55" i="15"/>
  <c r="BG55" i="15"/>
  <c r="AY55" i="15"/>
  <c r="BB55" i="15"/>
  <c r="BC29" i="15"/>
  <c r="AX29" i="15"/>
  <c r="BD29" i="15"/>
  <c r="BH33" i="15"/>
  <c r="BJ33" i="15"/>
  <c r="K28" i="15"/>
  <c r="L28" i="15"/>
  <c r="K12" i="15"/>
  <c r="L12" i="15"/>
  <c r="K20" i="15"/>
  <c r="L20" i="15"/>
  <c r="L14" i="15"/>
  <c r="J28" i="15"/>
  <c r="K24" i="15"/>
  <c r="L24" i="15"/>
  <c r="K19" i="15"/>
  <c r="J12" i="15"/>
  <c r="K27" i="15"/>
  <c r="J20" i="15"/>
  <c r="K16" i="15"/>
  <c r="L16" i="15"/>
  <c r="L27" i="15"/>
  <c r="L23" i="15"/>
  <c r="L19" i="15"/>
  <c r="L15" i="15"/>
  <c r="AN30" i="15" l="1"/>
  <c r="AL23" i="15"/>
  <c r="AG23" i="15"/>
  <c r="AU23" i="15"/>
  <c r="AT23" i="15"/>
  <c r="AO23" i="15"/>
  <c r="AN23" i="15"/>
  <c r="AM23" i="15"/>
  <c r="AP23" i="15"/>
  <c r="AK23" i="15"/>
  <c r="AJ23" i="15"/>
  <c r="BA29" i="15"/>
  <c r="BF29" i="15"/>
  <c r="AZ29" i="15"/>
  <c r="BE29" i="15"/>
  <c r="AY29" i="15"/>
  <c r="AW29" i="15"/>
  <c r="BB29" i="15"/>
  <c r="BG29" i="15"/>
  <c r="AV85" i="15"/>
  <c r="BF85" i="15"/>
  <c r="BA85" i="15"/>
  <c r="AY86" i="15"/>
  <c r="BE86" i="15"/>
  <c r="AV86" i="15"/>
  <c r="BF86" i="15"/>
  <c r="BA86" i="15"/>
  <c r="BC86" i="15"/>
  <c r="AX86" i="15"/>
  <c r="AZ86" i="15"/>
  <c r="AX81" i="15"/>
  <c r="AY21" i="15"/>
  <c r="AX21" i="15"/>
  <c r="BD21" i="15"/>
  <c r="AW21" i="15"/>
  <c r="AZ21" i="15"/>
  <c r="BF30" i="15"/>
  <c r="BC55" i="15"/>
  <c r="BD55" i="15"/>
  <c r="AX56" i="15"/>
  <c r="BB56" i="15"/>
  <c r="BD37" i="15"/>
  <c r="BC37" i="15"/>
  <c r="AX37" i="15"/>
  <c r="AM56" i="15"/>
  <c r="AL56" i="15"/>
  <c r="AK56" i="15"/>
  <c r="AJ56" i="15"/>
  <c r="BE68" i="15"/>
  <c r="BG68" i="15"/>
  <c r="BB68" i="15"/>
  <c r="BF55" i="15"/>
  <c r="AV55" i="15"/>
  <c r="BA55" i="15"/>
  <c r="BF56" i="15"/>
  <c r="AV37" i="15"/>
  <c r="BF37" i="15"/>
  <c r="AU56" i="15"/>
  <c r="AT56" i="15"/>
  <c r="AS56" i="15"/>
  <c r="AW68" i="15"/>
  <c r="AZ68" i="15"/>
  <c r="BB41" i="15"/>
  <c r="BD41" i="15"/>
  <c r="AZ42" i="15"/>
  <c r="AY41" i="15"/>
  <c r="BI75" i="15"/>
  <c r="BH75" i="15"/>
  <c r="BI73" i="15"/>
  <c r="BC53" i="15"/>
  <c r="AY42" i="15"/>
  <c r="AZ41" i="15"/>
  <c r="AV41" i="15"/>
  <c r="BE41" i="15"/>
  <c r="BF46" i="15"/>
  <c r="BF41" i="15"/>
  <c r="BG41" i="15"/>
  <c r="BA41" i="15"/>
  <c r="BI29" i="15"/>
  <c r="BE42" i="15"/>
  <c r="AW45" i="15"/>
  <c r="AX41" i="15"/>
  <c r="BC41" i="15"/>
  <c r="BE38" i="15"/>
  <c r="AZ38" i="15"/>
  <c r="AX53" i="15"/>
  <c r="BA42" i="15"/>
  <c r="AV42" i="15"/>
  <c r="BF42" i="15"/>
  <c r="AW42" i="15"/>
  <c r="BG42" i="15"/>
  <c r="BB42" i="15"/>
  <c r="AG47" i="15"/>
  <c r="AZ53" i="15"/>
  <c r="BI65" i="15"/>
  <c r="BD42" i="15"/>
  <c r="BC42" i="15"/>
  <c r="BG45" i="15"/>
  <c r="AV46" i="15"/>
  <c r="AU47" i="15"/>
  <c r="AY38" i="15"/>
  <c r="BH29" i="15"/>
  <c r="BB79" i="15"/>
  <c r="BF79" i="15"/>
  <c r="AY79" i="15"/>
  <c r="BE81" i="15"/>
  <c r="AV79" i="15"/>
  <c r="BG79" i="15"/>
  <c r="AG32" i="15"/>
  <c r="AV49" i="15"/>
  <c r="BC49" i="15"/>
  <c r="AX49" i="15"/>
  <c r="BI77" i="15"/>
  <c r="AZ72" i="15"/>
  <c r="AY72" i="15"/>
  <c r="BE72" i="15"/>
  <c r="BA38" i="15"/>
  <c r="AV38" i="15"/>
  <c r="BF38" i="15"/>
  <c r="BB59" i="15"/>
  <c r="AW59" i="15"/>
  <c r="BG59" i="15"/>
  <c r="AI32" i="15"/>
  <c r="AK32" i="15"/>
  <c r="BD49" i="15"/>
  <c r="AY49" i="15"/>
  <c r="BE49" i="15"/>
  <c r="BH77" i="15"/>
  <c r="AV72" i="15"/>
  <c r="BF72" i="15"/>
  <c r="BA72" i="15"/>
  <c r="AW38" i="15"/>
  <c r="BG38" i="15"/>
  <c r="BB38" i="15"/>
  <c r="BB45" i="15"/>
  <c r="BA46" i="15"/>
  <c r="AH47" i="15"/>
  <c r="AX59" i="15"/>
  <c r="BD59" i="15"/>
  <c r="BC59" i="15"/>
  <c r="AU32" i="15"/>
  <c r="AR32" i="15"/>
  <c r="AZ49" i="15"/>
  <c r="BF49" i="15"/>
  <c r="BH69" i="15"/>
  <c r="BG72" i="15"/>
  <c r="BB72" i="15"/>
  <c r="BD38" i="15"/>
  <c r="BC38" i="15"/>
  <c r="BE59" i="15"/>
  <c r="AZ59" i="15"/>
  <c r="BG82" i="15"/>
  <c r="BE82" i="15"/>
  <c r="AV82" i="15"/>
  <c r="AZ82" i="15"/>
  <c r="AW82" i="15"/>
  <c r="BH30" i="15"/>
  <c r="AX77" i="15"/>
  <c r="AY77" i="15"/>
  <c r="AV53" i="15"/>
  <c r="AY53" i="15"/>
  <c r="BE53" i="15"/>
  <c r="AV77" i="15"/>
  <c r="BH65" i="15"/>
  <c r="BD45" i="15"/>
  <c r="BC45" i="15"/>
  <c r="AX45" i="15"/>
  <c r="AW46" i="15"/>
  <c r="BG46" i="15"/>
  <c r="BB46" i="15"/>
  <c r="AT47" i="15"/>
  <c r="AS47" i="15"/>
  <c r="AR47" i="15"/>
  <c r="AQ47" i="15"/>
  <c r="BJ30" i="15"/>
  <c r="AZ77" i="15"/>
  <c r="BB77" i="15"/>
  <c r="BC77" i="15"/>
  <c r="BD53" i="15"/>
  <c r="BF53" i="15"/>
  <c r="BA53" i="15"/>
  <c r="BA77" i="15"/>
  <c r="AZ45" i="15"/>
  <c r="AY45" i="15"/>
  <c r="BE45" i="15"/>
  <c r="BD46" i="15"/>
  <c r="BC46" i="15"/>
  <c r="AX46" i="15"/>
  <c r="AP47" i="15"/>
  <c r="AO47" i="15"/>
  <c r="AN47" i="15"/>
  <c r="AM47" i="15"/>
  <c r="BD77" i="15"/>
  <c r="BF77" i="15"/>
  <c r="BG77" i="15"/>
  <c r="BG53" i="15"/>
  <c r="BB53" i="15"/>
  <c r="BH76" i="15"/>
  <c r="AV45" i="15"/>
  <c r="BF45" i="15"/>
  <c r="BE46" i="15"/>
  <c r="AZ46" i="15"/>
  <c r="AL47" i="15"/>
  <c r="AK47" i="15"/>
  <c r="AJ47" i="15"/>
  <c r="BE85" i="15"/>
  <c r="AZ85" i="15"/>
  <c r="AY85" i="15"/>
  <c r="BB85" i="15"/>
  <c r="AW85" i="15"/>
  <c r="BG85" i="15"/>
  <c r="AX85" i="15"/>
  <c r="BD85" i="15"/>
  <c r="BJ86" i="15"/>
  <c r="BJ83" i="15"/>
  <c r="BC82" i="15"/>
  <c r="AX82" i="15"/>
  <c r="BA82" i="15"/>
  <c r="BD82" i="15"/>
  <c r="BF82" i="15"/>
  <c r="BB82" i="15"/>
  <c r="BD81" i="15"/>
  <c r="BC81" i="15"/>
  <c r="BA81" i="15"/>
  <c r="BF81" i="15"/>
  <c r="BD80" i="15"/>
  <c r="BA80" i="15"/>
  <c r="AY80" i="15"/>
  <c r="AV81" i="15"/>
  <c r="BB81" i="15"/>
  <c r="AY81" i="15"/>
  <c r="AW81" i="15"/>
  <c r="AZ81" i="15"/>
  <c r="AV80" i="15"/>
  <c r="BG80" i="15"/>
  <c r="BB80" i="15"/>
  <c r="BE80" i="15"/>
  <c r="BC80" i="15"/>
  <c r="AX80" i="15"/>
  <c r="AZ80" i="15"/>
  <c r="AW80" i="15"/>
  <c r="BE78" i="15"/>
  <c r="AX78" i="15"/>
  <c r="BA78" i="15"/>
  <c r="BE30" i="15"/>
  <c r="BI83" i="15"/>
  <c r="BE89" i="15"/>
  <c r="BC78" i="15"/>
  <c r="AW78" i="15"/>
  <c r="BD78" i="15"/>
  <c r="BC30" i="15"/>
  <c r="BE56" i="15"/>
  <c r="BD56" i="15"/>
  <c r="BG56" i="15"/>
  <c r="BG25" i="15"/>
  <c r="BB25" i="15"/>
  <c r="AW25" i="15"/>
  <c r="BH13" i="15"/>
  <c r="AQ32" i="15"/>
  <c r="AT32" i="15"/>
  <c r="AS32" i="15"/>
  <c r="AN32" i="15"/>
  <c r="BG21" i="15"/>
  <c r="AV21" i="15"/>
  <c r="BE21" i="15"/>
  <c r="BH73" i="15"/>
  <c r="BI97" i="15"/>
  <c r="BI98" i="15"/>
  <c r="BJ84" i="15"/>
  <c r="BI86" i="15"/>
  <c r="BF89" i="15"/>
  <c r="BA89" i="15"/>
  <c r="AV89" i="15"/>
  <c r="BG78" i="15"/>
  <c r="BF78" i="15"/>
  <c r="AZ78" i="15"/>
  <c r="AZ89" i="15"/>
  <c r="AY89" i="15"/>
  <c r="BA30" i="15"/>
  <c r="BG30" i="15"/>
  <c r="BA56" i="15"/>
  <c r="AZ56" i="15"/>
  <c r="AZ25" i="15"/>
  <c r="BC25" i="15"/>
  <c r="AM32" i="15"/>
  <c r="AP32" i="15"/>
  <c r="AO32" i="15"/>
  <c r="BC21" i="15"/>
  <c r="BF21" i="15"/>
  <c r="BI84" i="15"/>
  <c r="BB89" i="15"/>
  <c r="AW89" i="15"/>
  <c r="AY78" i="15"/>
  <c r="BB78" i="15"/>
  <c r="BI91" i="15"/>
  <c r="BH91" i="15"/>
  <c r="BH85" i="15"/>
  <c r="BH23" i="15"/>
  <c r="BI23" i="15"/>
  <c r="BJ23" i="15"/>
  <c r="AJ60" i="15"/>
  <c r="AN60" i="15"/>
  <c r="AR60" i="15"/>
  <c r="AG60" i="15"/>
  <c r="AK60" i="15"/>
  <c r="AO60" i="15"/>
  <c r="AS60" i="15"/>
  <c r="AH60" i="15"/>
  <c r="AL60" i="15"/>
  <c r="AP60" i="15"/>
  <c r="AT60" i="15"/>
  <c r="AU60" i="15"/>
  <c r="AI60" i="15"/>
  <c r="AM60" i="15"/>
  <c r="AQ60" i="15"/>
  <c r="AV66" i="15"/>
  <c r="AZ66" i="15"/>
  <c r="BD66" i="15"/>
  <c r="AW66" i="15"/>
  <c r="BA66" i="15"/>
  <c r="BE66" i="15"/>
  <c r="AX66" i="15"/>
  <c r="BB66" i="15"/>
  <c r="BF66" i="15"/>
  <c r="BC66" i="15"/>
  <c r="BG66" i="15"/>
  <c r="AY66" i="15"/>
  <c r="AY35" i="15"/>
  <c r="BC35" i="15"/>
  <c r="BG35" i="15"/>
  <c r="AV35" i="15"/>
  <c r="AZ35" i="15"/>
  <c r="BD35" i="15"/>
  <c r="AW35" i="15"/>
  <c r="BA35" i="15"/>
  <c r="BE35" i="15"/>
  <c r="BF35" i="15"/>
  <c r="AX35" i="15"/>
  <c r="BB35" i="15"/>
  <c r="BI64" i="15"/>
  <c r="BJ64" i="15"/>
  <c r="BH64" i="15"/>
  <c r="BJ18" i="15"/>
  <c r="BH18" i="15"/>
  <c r="BI18" i="15"/>
  <c r="AI43" i="15"/>
  <c r="AM43" i="15"/>
  <c r="AQ43" i="15"/>
  <c r="AU43" i="15"/>
  <c r="AJ43" i="15"/>
  <c r="AN43" i="15"/>
  <c r="AR43" i="15"/>
  <c r="AG43" i="15"/>
  <c r="AK43" i="15"/>
  <c r="AO43" i="15"/>
  <c r="AS43" i="15"/>
  <c r="AT43" i="15"/>
  <c r="AH43" i="15"/>
  <c r="AL43" i="15"/>
  <c r="AP43" i="15"/>
  <c r="AJ52" i="15"/>
  <c r="AN52" i="15"/>
  <c r="AR52" i="15"/>
  <c r="AG52" i="15"/>
  <c r="AK52" i="15"/>
  <c r="AO52" i="15"/>
  <c r="AS52" i="15"/>
  <c r="AH52" i="15"/>
  <c r="AL52" i="15"/>
  <c r="AP52" i="15"/>
  <c r="AT52" i="15"/>
  <c r="AM52" i="15"/>
  <c r="AQ52" i="15"/>
  <c r="AU52" i="15"/>
  <c r="AI52" i="15"/>
  <c r="AG57" i="15"/>
  <c r="AK57" i="15"/>
  <c r="AO57" i="15"/>
  <c r="AS57" i="15"/>
  <c r="AH57" i="15"/>
  <c r="AL57" i="15"/>
  <c r="AP57" i="15"/>
  <c r="AT57" i="15"/>
  <c r="AI57" i="15"/>
  <c r="AM57" i="15"/>
  <c r="AQ57" i="15"/>
  <c r="AU57" i="15"/>
  <c r="AJ57" i="15"/>
  <c r="AN57" i="15"/>
  <c r="AR57" i="15"/>
  <c r="AI65" i="15"/>
  <c r="AM65" i="15"/>
  <c r="AQ65" i="15"/>
  <c r="AU65" i="15"/>
  <c r="AJ65" i="15"/>
  <c r="AN65" i="15"/>
  <c r="AR65" i="15"/>
  <c r="AG65" i="15"/>
  <c r="AK65" i="15"/>
  <c r="AO65" i="15"/>
  <c r="AS65" i="15"/>
  <c r="AL65" i="15"/>
  <c r="AP65" i="15"/>
  <c r="AH65" i="15"/>
  <c r="AT65" i="15"/>
  <c r="AJ69" i="15"/>
  <c r="AO69" i="15"/>
  <c r="AS69" i="15"/>
  <c r="AG69" i="15"/>
  <c r="AL69" i="15"/>
  <c r="AP69" i="15"/>
  <c r="AT69" i="15"/>
  <c r="AH69" i="15"/>
  <c r="AM69" i="15"/>
  <c r="AQ69" i="15"/>
  <c r="AU69" i="15"/>
  <c r="AR69" i="15"/>
  <c r="AN69" i="15"/>
  <c r="AI69" i="15"/>
  <c r="AG76" i="15"/>
  <c r="AK76" i="15"/>
  <c r="AO76" i="15"/>
  <c r="AS76" i="15"/>
  <c r="AH76" i="15"/>
  <c r="AL76" i="15"/>
  <c r="AP76" i="15"/>
  <c r="AT76" i="15"/>
  <c r="AI76" i="15"/>
  <c r="AM76" i="15"/>
  <c r="AQ76" i="15"/>
  <c r="AU76" i="15"/>
  <c r="AN76" i="15"/>
  <c r="AR76" i="15"/>
  <c r="AJ76" i="15"/>
  <c r="AI35" i="15"/>
  <c r="AM35" i="15"/>
  <c r="AQ35" i="15"/>
  <c r="AU35" i="15"/>
  <c r="AJ35" i="15"/>
  <c r="AN35" i="15"/>
  <c r="AR35" i="15"/>
  <c r="AG35" i="15"/>
  <c r="AK35" i="15"/>
  <c r="AO35" i="15"/>
  <c r="AS35" i="15"/>
  <c r="AP35" i="15"/>
  <c r="AT35" i="15"/>
  <c r="AH35" i="15"/>
  <c r="AL35" i="15"/>
  <c r="AI70" i="15"/>
  <c r="AM70" i="15"/>
  <c r="AQ70" i="15"/>
  <c r="AU70" i="15"/>
  <c r="AJ70" i="15"/>
  <c r="AN70" i="15"/>
  <c r="AR70" i="15"/>
  <c r="AG70" i="15"/>
  <c r="AK70" i="15"/>
  <c r="AO70" i="15"/>
  <c r="AS70" i="15"/>
  <c r="AT70" i="15"/>
  <c r="AH70" i="15"/>
  <c r="AP70" i="15"/>
  <c r="AL70" i="15"/>
  <c r="AG79" i="15"/>
  <c r="AK79" i="15"/>
  <c r="AO79" i="15"/>
  <c r="AS79" i="15"/>
  <c r="AI79" i="15"/>
  <c r="AM79" i="15"/>
  <c r="AQ79" i="15"/>
  <c r="AU79" i="15"/>
  <c r="AH79" i="15"/>
  <c r="AP79" i="15"/>
  <c r="AJ79" i="15"/>
  <c r="AR79" i="15"/>
  <c r="AN79" i="15"/>
  <c r="AL79" i="15"/>
  <c r="AT79" i="15"/>
  <c r="AG83" i="15"/>
  <c r="AK83" i="15"/>
  <c r="AO83" i="15"/>
  <c r="AS83" i="15"/>
  <c r="AJ83" i="15"/>
  <c r="AN83" i="15"/>
  <c r="AR83" i="15"/>
  <c r="AL83" i="15"/>
  <c r="AT83" i="15"/>
  <c r="AM83" i="15"/>
  <c r="AU83" i="15"/>
  <c r="AH83" i="15"/>
  <c r="AP83" i="15"/>
  <c r="AI83" i="15"/>
  <c r="AQ83" i="15"/>
  <c r="AW87" i="15"/>
  <c r="BA87" i="15"/>
  <c r="BE87" i="15"/>
  <c r="AX87" i="15"/>
  <c r="BB87" i="15"/>
  <c r="BF87" i="15"/>
  <c r="AY87" i="15"/>
  <c r="BC87" i="15"/>
  <c r="BG87" i="15"/>
  <c r="AV87" i="15"/>
  <c r="AZ87" i="15"/>
  <c r="BD87" i="15"/>
  <c r="AV94" i="15"/>
  <c r="AZ94" i="15"/>
  <c r="BD94" i="15"/>
  <c r="AW94" i="15"/>
  <c r="BA94" i="15"/>
  <c r="BE94" i="15"/>
  <c r="AX94" i="15"/>
  <c r="BB94" i="15"/>
  <c r="BF94" i="15"/>
  <c r="AY94" i="15"/>
  <c r="BC94" i="15"/>
  <c r="BG94" i="15"/>
  <c r="BH106" i="15"/>
  <c r="BI106" i="15"/>
  <c r="BJ106" i="15"/>
  <c r="AV110" i="15"/>
  <c r="AZ110" i="15"/>
  <c r="BD110" i="15"/>
  <c r="AW110" i="15"/>
  <c r="BA110" i="15"/>
  <c r="BE110" i="15"/>
  <c r="AX110" i="15"/>
  <c r="BB110" i="15"/>
  <c r="BF110" i="15"/>
  <c r="AY110" i="15"/>
  <c r="BC110" i="15"/>
  <c r="BG110" i="15"/>
  <c r="BH27" i="15"/>
  <c r="BI27" i="15"/>
  <c r="BJ27" i="15"/>
  <c r="BH43" i="15"/>
  <c r="BI43" i="15"/>
  <c r="BJ43" i="15"/>
  <c r="AH64" i="15"/>
  <c r="AL64" i="15"/>
  <c r="AP64" i="15"/>
  <c r="AT64" i="15"/>
  <c r="AI64" i="15"/>
  <c r="AM64" i="15"/>
  <c r="AQ64" i="15"/>
  <c r="AU64" i="15"/>
  <c r="AJ64" i="15"/>
  <c r="AN64" i="15"/>
  <c r="AR64" i="15"/>
  <c r="AK64" i="15"/>
  <c r="AO64" i="15"/>
  <c r="AG64" i="15"/>
  <c r="AS64" i="15"/>
  <c r="AV16" i="15"/>
  <c r="AZ16" i="15"/>
  <c r="BD16" i="15"/>
  <c r="AW16" i="15"/>
  <c r="BA16" i="15"/>
  <c r="BE16" i="15"/>
  <c r="AY16" i="15"/>
  <c r="BC16" i="15"/>
  <c r="BG16" i="15"/>
  <c r="AX16" i="15"/>
  <c r="BB16" i="15"/>
  <c r="BF16" i="15"/>
  <c r="AV48" i="15"/>
  <c r="AZ48" i="15"/>
  <c r="BD48" i="15"/>
  <c r="AW48" i="15"/>
  <c r="BA48" i="15"/>
  <c r="BE48" i="15"/>
  <c r="AX48" i="15"/>
  <c r="BB48" i="15"/>
  <c r="BF48" i="15"/>
  <c r="AY48" i="15"/>
  <c r="BC48" i="15"/>
  <c r="BG48" i="15"/>
  <c r="AV62" i="15"/>
  <c r="AZ62" i="15"/>
  <c r="BD62" i="15"/>
  <c r="AW62" i="15"/>
  <c r="BA62" i="15"/>
  <c r="BE62" i="15"/>
  <c r="AX62" i="15"/>
  <c r="BB62" i="15"/>
  <c r="BF62" i="15"/>
  <c r="AY62" i="15"/>
  <c r="BC62" i="15"/>
  <c r="BG62" i="15"/>
  <c r="AW69" i="15"/>
  <c r="BB69" i="15"/>
  <c r="BF69" i="15"/>
  <c r="AX69" i="15"/>
  <c r="BC69" i="15"/>
  <c r="BG69" i="15"/>
  <c r="AY69" i="15"/>
  <c r="BD69" i="15"/>
  <c r="AV69" i="15"/>
  <c r="BE69" i="15"/>
  <c r="BA69" i="15"/>
  <c r="BH74" i="15"/>
  <c r="BI74" i="15"/>
  <c r="BJ74" i="15"/>
  <c r="BH24" i="15"/>
  <c r="BI24" i="15"/>
  <c r="BJ24" i="15"/>
  <c r="BI40" i="15"/>
  <c r="BJ40" i="15"/>
  <c r="BH40" i="15"/>
  <c r="BJ14" i="15"/>
  <c r="BH14" i="15"/>
  <c r="BI14" i="15"/>
  <c r="AV36" i="15"/>
  <c r="AZ36" i="15"/>
  <c r="BD36" i="15"/>
  <c r="AW36" i="15"/>
  <c r="BA36" i="15"/>
  <c r="BE36" i="15"/>
  <c r="AX36" i="15"/>
  <c r="BB36" i="15"/>
  <c r="BF36" i="15"/>
  <c r="BG36" i="15"/>
  <c r="AY36" i="15"/>
  <c r="BC36" i="15"/>
  <c r="BI68" i="15"/>
  <c r="BJ68" i="15"/>
  <c r="BH68" i="15"/>
  <c r="BH58" i="15"/>
  <c r="BI58" i="15"/>
  <c r="BJ58" i="15"/>
  <c r="BH28" i="15"/>
  <c r="BI28" i="15"/>
  <c r="BJ28" i="15"/>
  <c r="BJ34" i="15"/>
  <c r="AH14" i="15"/>
  <c r="AL14" i="15"/>
  <c r="AP14" i="15"/>
  <c r="AT14" i="15"/>
  <c r="AI14" i="15"/>
  <c r="AM14" i="15"/>
  <c r="AQ14" i="15"/>
  <c r="AU14" i="15"/>
  <c r="AG14" i="15"/>
  <c r="AK14" i="15"/>
  <c r="AO14" i="15"/>
  <c r="AS14" i="15"/>
  <c r="AJ14" i="15"/>
  <c r="AN14" i="15"/>
  <c r="AR14" i="15"/>
  <c r="AX26" i="15"/>
  <c r="BB26" i="15"/>
  <c r="BF26" i="15"/>
  <c r="AY26" i="15"/>
  <c r="BC26" i="15"/>
  <c r="BG26" i="15"/>
  <c r="AV26" i="15"/>
  <c r="AZ26" i="15"/>
  <c r="BD26" i="15"/>
  <c r="BE26" i="15"/>
  <c r="AW26" i="15"/>
  <c r="BA26" i="15"/>
  <c r="AX34" i="15"/>
  <c r="BB34" i="15"/>
  <c r="BF34" i="15"/>
  <c r="AY34" i="15"/>
  <c r="BC34" i="15"/>
  <c r="BG34" i="15"/>
  <c r="AV34" i="15"/>
  <c r="AZ34" i="15"/>
  <c r="BD34" i="15"/>
  <c r="BE34" i="15"/>
  <c r="AW34" i="15"/>
  <c r="BA34" i="15"/>
  <c r="AX14" i="15"/>
  <c r="BB14" i="15"/>
  <c r="BF14" i="15"/>
  <c r="AY14" i="15"/>
  <c r="BC14" i="15"/>
  <c r="BG14" i="15"/>
  <c r="AW14" i="15"/>
  <c r="BA14" i="15"/>
  <c r="BE14" i="15"/>
  <c r="AV14" i="15"/>
  <c r="AZ14" i="15"/>
  <c r="BD14" i="15"/>
  <c r="AG33" i="15"/>
  <c r="AK33" i="15"/>
  <c r="AO33" i="15"/>
  <c r="AS33" i="15"/>
  <c r="AH33" i="15"/>
  <c r="AL33" i="15"/>
  <c r="AP33" i="15"/>
  <c r="AT33" i="15"/>
  <c r="AI33" i="15"/>
  <c r="AM33" i="15"/>
  <c r="AQ33" i="15"/>
  <c r="AU33" i="15"/>
  <c r="AR33" i="15"/>
  <c r="AJ33" i="15"/>
  <c r="AN33" i="15"/>
  <c r="AJ40" i="15"/>
  <c r="AN40" i="15"/>
  <c r="AR40" i="15"/>
  <c r="AG40" i="15"/>
  <c r="AK40" i="15"/>
  <c r="AO40" i="15"/>
  <c r="AS40" i="15"/>
  <c r="AH40" i="15"/>
  <c r="AL40" i="15"/>
  <c r="AP40" i="15"/>
  <c r="AT40" i="15"/>
  <c r="AU40" i="15"/>
  <c r="AI40" i="15"/>
  <c r="AM40" i="15"/>
  <c r="AQ40" i="15"/>
  <c r="AW17" i="15"/>
  <c r="BA17" i="15"/>
  <c r="BE17" i="15"/>
  <c r="AX17" i="15"/>
  <c r="BB17" i="15"/>
  <c r="BF17" i="15"/>
  <c r="AV17" i="15"/>
  <c r="AZ17" i="15"/>
  <c r="BD17" i="15"/>
  <c r="AY17" i="15"/>
  <c r="BC17" i="15"/>
  <c r="BG17" i="15"/>
  <c r="AY39" i="15"/>
  <c r="BC39" i="15"/>
  <c r="BG39" i="15"/>
  <c r="AV39" i="15"/>
  <c r="AZ39" i="15"/>
  <c r="BD39" i="15"/>
  <c r="AW39" i="15"/>
  <c r="BA39" i="15"/>
  <c r="BE39" i="15"/>
  <c r="AX39" i="15"/>
  <c r="BB39" i="15"/>
  <c r="BF39" i="15"/>
  <c r="BJ45" i="15"/>
  <c r="BH45" i="15"/>
  <c r="BI45" i="15"/>
  <c r="BH55" i="15"/>
  <c r="BI55" i="15"/>
  <c r="BJ55" i="15"/>
  <c r="BH59" i="15"/>
  <c r="BI59" i="15"/>
  <c r="BJ59" i="15"/>
  <c r="BH63" i="15"/>
  <c r="BI63" i="15"/>
  <c r="BJ63" i="15"/>
  <c r="BH67" i="15"/>
  <c r="BI67" i="15"/>
  <c r="BJ67" i="15"/>
  <c r="BH71" i="15"/>
  <c r="BI71" i="15"/>
  <c r="BJ71" i="15"/>
  <c r="BI80" i="15"/>
  <c r="BJ80" i="15"/>
  <c r="BH80" i="15"/>
  <c r="AH84" i="15"/>
  <c r="AL84" i="15"/>
  <c r="AP84" i="15"/>
  <c r="AT84" i="15"/>
  <c r="AG84" i="15"/>
  <c r="AK84" i="15"/>
  <c r="AO84" i="15"/>
  <c r="AS84" i="15"/>
  <c r="AM84" i="15"/>
  <c r="AU84" i="15"/>
  <c r="AN84" i="15"/>
  <c r="AI84" i="15"/>
  <c r="AQ84" i="15"/>
  <c r="AJ84" i="15"/>
  <c r="AR84" i="15"/>
  <c r="AX88" i="15"/>
  <c r="BB88" i="15"/>
  <c r="BF88" i="15"/>
  <c r="AY88" i="15"/>
  <c r="BC88" i="15"/>
  <c r="BG88" i="15"/>
  <c r="AV88" i="15"/>
  <c r="AZ88" i="15"/>
  <c r="BD88" i="15"/>
  <c r="AW88" i="15"/>
  <c r="BA88" i="15"/>
  <c r="BE88" i="15"/>
  <c r="AI59" i="15"/>
  <c r="AM59" i="15"/>
  <c r="AQ59" i="15"/>
  <c r="AU59" i="15"/>
  <c r="AJ59" i="15"/>
  <c r="AN59" i="15"/>
  <c r="AR59" i="15"/>
  <c r="AG59" i="15"/>
  <c r="AK59" i="15"/>
  <c r="AO59" i="15"/>
  <c r="AS59" i="15"/>
  <c r="AT59" i="15"/>
  <c r="AH59" i="15"/>
  <c r="AL59" i="15"/>
  <c r="AP59" i="15"/>
  <c r="AI74" i="15"/>
  <c r="AM74" i="15"/>
  <c r="AQ74" i="15"/>
  <c r="AU74" i="15"/>
  <c r="AJ74" i="15"/>
  <c r="AN74" i="15"/>
  <c r="AR74" i="15"/>
  <c r="AG74" i="15"/>
  <c r="AK74" i="15"/>
  <c r="AO74" i="15"/>
  <c r="AS74" i="15"/>
  <c r="AT74" i="15"/>
  <c r="AH74" i="15"/>
  <c r="AP74" i="15"/>
  <c r="AL74" i="15"/>
  <c r="BH87" i="15"/>
  <c r="BI87" i="15"/>
  <c r="BJ87" i="15"/>
  <c r="BH94" i="15"/>
  <c r="BI94" i="15"/>
  <c r="BJ94" i="15"/>
  <c r="BH110" i="15"/>
  <c r="BI110" i="15"/>
  <c r="BJ110" i="15"/>
  <c r="AH22" i="15"/>
  <c r="AL22" i="15"/>
  <c r="AP22" i="15"/>
  <c r="AT22" i="15"/>
  <c r="AI22" i="15"/>
  <c r="AM22" i="15"/>
  <c r="AQ22" i="15"/>
  <c r="AG22" i="15"/>
  <c r="AK22" i="15"/>
  <c r="AO22" i="15"/>
  <c r="AS22" i="15"/>
  <c r="AN22" i="15"/>
  <c r="AR22" i="15"/>
  <c r="AU22" i="15"/>
  <c r="AJ22" i="15"/>
  <c r="BJ41" i="15"/>
  <c r="BH41" i="15"/>
  <c r="BI41" i="15"/>
  <c r="AH77" i="15"/>
  <c r="AL77" i="15"/>
  <c r="AP77" i="15"/>
  <c r="AT77" i="15"/>
  <c r="AI77" i="15"/>
  <c r="AM77" i="15"/>
  <c r="AQ77" i="15"/>
  <c r="AU77" i="15"/>
  <c r="AJ77" i="15"/>
  <c r="AN77" i="15"/>
  <c r="AR77" i="15"/>
  <c r="AK77" i="15"/>
  <c r="AO77" i="15"/>
  <c r="AG77" i="15"/>
  <c r="AS77" i="15"/>
  <c r="AX84" i="15"/>
  <c r="BB84" i="15"/>
  <c r="BF84" i="15"/>
  <c r="AW84" i="15"/>
  <c r="BA84" i="15"/>
  <c r="BE84" i="15"/>
  <c r="BC84" i="15"/>
  <c r="AV84" i="15"/>
  <c r="BD84" i="15"/>
  <c r="AY84" i="15"/>
  <c r="BG84" i="15"/>
  <c r="AZ84" i="15"/>
  <c r="AY109" i="15"/>
  <c r="BC109" i="15"/>
  <c r="BG109" i="15"/>
  <c r="AV109" i="15"/>
  <c r="AZ109" i="15"/>
  <c r="BD109" i="15"/>
  <c r="AW109" i="15"/>
  <c r="BA109" i="15"/>
  <c r="BE109" i="15"/>
  <c r="BF109" i="15"/>
  <c r="AX109" i="15"/>
  <c r="BB109" i="15"/>
  <c r="AI39" i="15"/>
  <c r="AM39" i="15"/>
  <c r="AQ39" i="15"/>
  <c r="AU39" i="15"/>
  <c r="AJ39" i="15"/>
  <c r="AN39" i="15"/>
  <c r="AR39" i="15"/>
  <c r="AG39" i="15"/>
  <c r="AK39" i="15"/>
  <c r="AO39" i="15"/>
  <c r="AS39" i="15"/>
  <c r="AT39" i="15"/>
  <c r="AH39" i="15"/>
  <c r="AL39" i="15"/>
  <c r="AP39" i="15"/>
  <c r="AX104" i="15"/>
  <c r="BB104" i="15"/>
  <c r="BF104" i="15"/>
  <c r="AY104" i="15"/>
  <c r="BC104" i="15"/>
  <c r="BG104" i="15"/>
  <c r="AV104" i="15"/>
  <c r="AZ104" i="15"/>
  <c r="BD104" i="15"/>
  <c r="BA104" i="15"/>
  <c r="BE104" i="15"/>
  <c r="AW104" i="15"/>
  <c r="AX108" i="15"/>
  <c r="BB108" i="15"/>
  <c r="BF108" i="15"/>
  <c r="AY108" i="15"/>
  <c r="BC108" i="15"/>
  <c r="BG108" i="15"/>
  <c r="AV108" i="15"/>
  <c r="AZ108" i="15"/>
  <c r="BD108" i="15"/>
  <c r="BA108" i="15"/>
  <c r="BE108" i="15"/>
  <c r="AW108" i="15"/>
  <c r="AW99" i="15"/>
  <c r="BA99" i="15"/>
  <c r="BE99" i="15"/>
  <c r="AX99" i="15"/>
  <c r="BB99" i="15"/>
  <c r="BF99" i="15"/>
  <c r="AY99" i="15"/>
  <c r="BC99" i="15"/>
  <c r="BG99" i="15"/>
  <c r="AV99" i="15"/>
  <c r="AZ99" i="15"/>
  <c r="BD99" i="15"/>
  <c r="BH16" i="15"/>
  <c r="BI16" i="15"/>
  <c r="BJ16" i="15"/>
  <c r="BH62" i="15"/>
  <c r="BI62" i="15"/>
  <c r="BJ62" i="15"/>
  <c r="AY19" i="15"/>
  <c r="BC19" i="15"/>
  <c r="BG19" i="15"/>
  <c r="AV19" i="15"/>
  <c r="AZ19" i="15"/>
  <c r="BD19" i="15"/>
  <c r="AX19" i="15"/>
  <c r="BB19" i="15"/>
  <c r="BF19" i="15"/>
  <c r="BA19" i="15"/>
  <c r="BE19" i="15"/>
  <c r="AW19" i="15"/>
  <c r="BI36" i="15"/>
  <c r="BJ36" i="15"/>
  <c r="BH36" i="15"/>
  <c r="AV12" i="15"/>
  <c r="AZ12" i="15"/>
  <c r="BD12" i="15"/>
  <c r="AW12" i="15"/>
  <c r="BA12" i="15"/>
  <c r="BE12" i="15"/>
  <c r="AY12" i="15"/>
  <c r="BC12" i="15"/>
  <c r="BG12" i="15"/>
  <c r="AX12" i="15"/>
  <c r="BB12" i="15"/>
  <c r="BF12" i="15"/>
  <c r="BI17" i="15"/>
  <c r="BJ17" i="15"/>
  <c r="BH17" i="15"/>
  <c r="AI31" i="15"/>
  <c r="AM31" i="15"/>
  <c r="AQ31" i="15"/>
  <c r="AU31" i="15"/>
  <c r="AG31" i="15"/>
  <c r="AK31" i="15"/>
  <c r="AO31" i="15"/>
  <c r="AS31" i="15"/>
  <c r="AN31" i="15"/>
  <c r="AH31" i="15"/>
  <c r="AP31" i="15"/>
  <c r="AJ31" i="15"/>
  <c r="AR31" i="15"/>
  <c r="AT31" i="15"/>
  <c r="AL31" i="15"/>
  <c r="BH38" i="15"/>
  <c r="BI38" i="15"/>
  <c r="BJ38" i="15"/>
  <c r="AW63" i="15"/>
  <c r="BA63" i="15"/>
  <c r="BE63" i="15"/>
  <c r="AX63" i="15"/>
  <c r="BB63" i="15"/>
  <c r="BF63" i="15"/>
  <c r="AY63" i="15"/>
  <c r="BC63" i="15"/>
  <c r="BG63" i="15"/>
  <c r="AZ63" i="15"/>
  <c r="BD63" i="15"/>
  <c r="AV63" i="15"/>
  <c r="AV71" i="15"/>
  <c r="AZ71" i="15"/>
  <c r="BD71" i="15"/>
  <c r="AW71" i="15"/>
  <c r="BA71" i="15"/>
  <c r="BE71" i="15"/>
  <c r="AX71" i="15"/>
  <c r="BB71" i="15"/>
  <c r="BF71" i="15"/>
  <c r="AY71" i="15"/>
  <c r="BG71" i="15"/>
  <c r="BC71" i="15"/>
  <c r="AG45" i="15"/>
  <c r="AK45" i="15"/>
  <c r="AO45" i="15"/>
  <c r="AS45" i="15"/>
  <c r="AH45" i="15"/>
  <c r="AL45" i="15"/>
  <c r="AP45" i="15"/>
  <c r="AT45" i="15"/>
  <c r="AI45" i="15"/>
  <c r="AM45" i="15"/>
  <c r="AQ45" i="15"/>
  <c r="AU45" i="15"/>
  <c r="AJ45" i="15"/>
  <c r="AN45" i="15"/>
  <c r="AR45" i="15"/>
  <c r="AH68" i="15"/>
  <c r="AL68" i="15"/>
  <c r="AP68" i="15"/>
  <c r="AT68" i="15"/>
  <c r="AI68" i="15"/>
  <c r="AM68" i="15"/>
  <c r="AQ68" i="15"/>
  <c r="AU68" i="15"/>
  <c r="AJ68" i="15"/>
  <c r="AN68" i="15"/>
  <c r="AR68" i="15"/>
  <c r="AO68" i="15"/>
  <c r="AS68" i="15"/>
  <c r="AK68" i="15"/>
  <c r="AG68" i="15"/>
  <c r="BH70" i="15"/>
  <c r="BI70" i="15"/>
  <c r="BJ70" i="15"/>
  <c r="AV24" i="15"/>
  <c r="AZ24" i="15"/>
  <c r="BD24" i="15"/>
  <c r="AW24" i="15"/>
  <c r="BA24" i="15"/>
  <c r="BE24" i="15"/>
  <c r="AX24" i="15"/>
  <c r="BB24" i="15"/>
  <c r="BF24" i="15"/>
  <c r="BC24" i="15"/>
  <c r="BG24" i="15"/>
  <c r="AY24" i="15"/>
  <c r="BH46" i="15"/>
  <c r="BI46" i="15"/>
  <c r="BJ46" i="15"/>
  <c r="AX58" i="15"/>
  <c r="BB58" i="15"/>
  <c r="BF58" i="15"/>
  <c r="AY58" i="15"/>
  <c r="BC58" i="15"/>
  <c r="BG58" i="15"/>
  <c r="AV58" i="15"/>
  <c r="AZ58" i="15"/>
  <c r="BD58" i="15"/>
  <c r="AW58" i="15"/>
  <c r="BA58" i="15"/>
  <c r="BE58" i="15"/>
  <c r="AI19" i="15"/>
  <c r="AM19" i="15"/>
  <c r="AQ19" i="15"/>
  <c r="AU19" i="15"/>
  <c r="AJ19" i="15"/>
  <c r="AN19" i="15"/>
  <c r="AR19" i="15"/>
  <c r="AH19" i="15"/>
  <c r="AL19" i="15"/>
  <c r="AP19" i="15"/>
  <c r="AT19" i="15"/>
  <c r="AK19" i="15"/>
  <c r="AO19" i="15"/>
  <c r="AS19" i="15"/>
  <c r="AG19" i="15"/>
  <c r="AG41" i="15"/>
  <c r="AK41" i="15"/>
  <c r="AO41" i="15"/>
  <c r="AS41" i="15"/>
  <c r="AI41" i="15"/>
  <c r="AM41" i="15"/>
  <c r="AQ41" i="15"/>
  <c r="AU41" i="15"/>
  <c r="AN41" i="15"/>
  <c r="AH41" i="15"/>
  <c r="AP41" i="15"/>
  <c r="AJ41" i="15"/>
  <c r="AR41" i="15"/>
  <c r="AT41" i="15"/>
  <c r="AL41" i="15"/>
  <c r="AG25" i="15"/>
  <c r="AK25" i="15"/>
  <c r="AO25" i="15"/>
  <c r="AS25" i="15"/>
  <c r="AH25" i="15"/>
  <c r="AL25" i="15"/>
  <c r="AP25" i="15"/>
  <c r="AT25" i="15"/>
  <c r="AI25" i="15"/>
  <c r="AM25" i="15"/>
  <c r="AQ25" i="15"/>
  <c r="AU25" i="15"/>
  <c r="AN25" i="15"/>
  <c r="AR25" i="15"/>
  <c r="AJ25" i="15"/>
  <c r="AJ24" i="15"/>
  <c r="AN24" i="15"/>
  <c r="AR24" i="15"/>
  <c r="AG24" i="15"/>
  <c r="AK24" i="15"/>
  <c r="AO24" i="15"/>
  <c r="AS24" i="15"/>
  <c r="AH24" i="15"/>
  <c r="AL24" i="15"/>
  <c r="AP24" i="15"/>
  <c r="AT24" i="15"/>
  <c r="AM24" i="15"/>
  <c r="AQ24" i="15"/>
  <c r="AU24" i="15"/>
  <c r="AI24" i="15"/>
  <c r="AH26" i="15"/>
  <c r="AL26" i="15"/>
  <c r="AP26" i="15"/>
  <c r="AT26" i="15"/>
  <c r="AI26" i="15"/>
  <c r="AM26" i="15"/>
  <c r="AQ26" i="15"/>
  <c r="AU26" i="15"/>
  <c r="AJ26" i="15"/>
  <c r="AN26" i="15"/>
  <c r="AR26" i="15"/>
  <c r="AO26" i="15"/>
  <c r="AS26" i="15"/>
  <c r="AG26" i="15"/>
  <c r="AK26" i="15"/>
  <c r="AY47" i="15"/>
  <c r="BC47" i="15"/>
  <c r="BG47" i="15"/>
  <c r="AV47" i="15"/>
  <c r="AZ47" i="15"/>
  <c r="BD47" i="15"/>
  <c r="AW47" i="15"/>
  <c r="BA47" i="15"/>
  <c r="BE47" i="15"/>
  <c r="AX47" i="15"/>
  <c r="BB47" i="15"/>
  <c r="BF47" i="15"/>
  <c r="AH50" i="15"/>
  <c r="AL50" i="15"/>
  <c r="AP50" i="15"/>
  <c r="AT50" i="15"/>
  <c r="AI50" i="15"/>
  <c r="AM50" i="15"/>
  <c r="AQ50" i="15"/>
  <c r="AU50" i="15"/>
  <c r="AJ50" i="15"/>
  <c r="AN50" i="15"/>
  <c r="AR50" i="15"/>
  <c r="AK50" i="15"/>
  <c r="AO50" i="15"/>
  <c r="AS50" i="15"/>
  <c r="AG50" i="15"/>
  <c r="AH54" i="15"/>
  <c r="AL54" i="15"/>
  <c r="AP54" i="15"/>
  <c r="AT54" i="15"/>
  <c r="AI54" i="15"/>
  <c r="AM54" i="15"/>
  <c r="AQ54" i="15"/>
  <c r="AU54" i="15"/>
  <c r="AJ54" i="15"/>
  <c r="AN54" i="15"/>
  <c r="AR54" i="15"/>
  <c r="AO54" i="15"/>
  <c r="AS54" i="15"/>
  <c r="AG54" i="15"/>
  <c r="AK54" i="15"/>
  <c r="BJ81" i="15"/>
  <c r="BH81" i="15"/>
  <c r="BI81" i="15"/>
  <c r="BI88" i="15"/>
  <c r="BJ88" i="15"/>
  <c r="BH88" i="15"/>
  <c r="AH62" i="15"/>
  <c r="AJ62" i="15"/>
  <c r="AI62" i="15"/>
  <c r="AN62" i="15"/>
  <c r="AR62" i="15"/>
  <c r="AK62" i="15"/>
  <c r="AO62" i="15"/>
  <c r="AS62" i="15"/>
  <c r="AL62" i="15"/>
  <c r="AP62" i="15"/>
  <c r="AT62" i="15"/>
  <c r="AG62" i="15"/>
  <c r="AM62" i="15"/>
  <c r="AU62" i="15"/>
  <c r="AQ62" i="15"/>
  <c r="AJ78" i="15"/>
  <c r="AN78" i="15"/>
  <c r="AR78" i="15"/>
  <c r="AG78" i="15"/>
  <c r="AH78" i="15"/>
  <c r="AL78" i="15"/>
  <c r="AP78" i="15"/>
  <c r="AT78" i="15"/>
  <c r="AO78" i="15"/>
  <c r="AI78" i="15"/>
  <c r="AQ78" i="15"/>
  <c r="AM78" i="15"/>
  <c r="AU78" i="15"/>
  <c r="AK78" i="15"/>
  <c r="AS78" i="15"/>
  <c r="AH80" i="15"/>
  <c r="AL80" i="15"/>
  <c r="AP80" i="15"/>
  <c r="AJ80" i="15"/>
  <c r="AI80" i="15"/>
  <c r="AO80" i="15"/>
  <c r="AT80" i="15"/>
  <c r="AK80" i="15"/>
  <c r="AQ80" i="15"/>
  <c r="AU80" i="15"/>
  <c r="AG80" i="15"/>
  <c r="AN80" i="15"/>
  <c r="AS80" i="15"/>
  <c r="AM80" i="15"/>
  <c r="AR80" i="15"/>
  <c r="AJ82" i="15"/>
  <c r="AN82" i="15"/>
  <c r="AR82" i="15"/>
  <c r="AI82" i="15"/>
  <c r="AM82" i="15"/>
  <c r="AQ82" i="15"/>
  <c r="AU82" i="15"/>
  <c r="AK82" i="15"/>
  <c r="AS82" i="15"/>
  <c r="AL82" i="15"/>
  <c r="AT82" i="15"/>
  <c r="AG82" i="15"/>
  <c r="AO82" i="15"/>
  <c r="AH82" i="15"/>
  <c r="AP82" i="15"/>
  <c r="AV102" i="15"/>
  <c r="AZ102" i="15"/>
  <c r="BD102" i="15"/>
  <c r="AW102" i="15"/>
  <c r="BA102" i="15"/>
  <c r="BE102" i="15"/>
  <c r="AX102" i="15"/>
  <c r="BB102" i="15"/>
  <c r="BF102" i="15"/>
  <c r="AY102" i="15"/>
  <c r="BC102" i="15"/>
  <c r="BG102" i="15"/>
  <c r="BJ22" i="15"/>
  <c r="BH22" i="15"/>
  <c r="BI22" i="15"/>
  <c r="AI51" i="15"/>
  <c r="AM51" i="15"/>
  <c r="AQ51" i="15"/>
  <c r="AU51" i="15"/>
  <c r="AJ51" i="15"/>
  <c r="AN51" i="15"/>
  <c r="AR51" i="15"/>
  <c r="AG51" i="15"/>
  <c r="AK51" i="15"/>
  <c r="AO51" i="15"/>
  <c r="AS51" i="15"/>
  <c r="AL51" i="15"/>
  <c r="AP51" i="15"/>
  <c r="AT51" i="15"/>
  <c r="AH51" i="15"/>
  <c r="AG63" i="15"/>
  <c r="AK63" i="15"/>
  <c r="AO63" i="15"/>
  <c r="AS63" i="15"/>
  <c r="AH63" i="15"/>
  <c r="AL63" i="15"/>
  <c r="AP63" i="15"/>
  <c r="AT63" i="15"/>
  <c r="AI63" i="15"/>
  <c r="AM63" i="15"/>
  <c r="AQ63" i="15"/>
  <c r="AU63" i="15"/>
  <c r="AJ63" i="15"/>
  <c r="AN63" i="15"/>
  <c r="AR63" i="15"/>
  <c r="AG67" i="15"/>
  <c r="AK67" i="15"/>
  <c r="AO67" i="15"/>
  <c r="AS67" i="15"/>
  <c r="AH67" i="15"/>
  <c r="AL67" i="15"/>
  <c r="AP67" i="15"/>
  <c r="AT67" i="15"/>
  <c r="AI67" i="15"/>
  <c r="AM67" i="15"/>
  <c r="AQ67" i="15"/>
  <c r="AU67" i="15"/>
  <c r="AN67" i="15"/>
  <c r="AR67" i="15"/>
  <c r="AJ67" i="15"/>
  <c r="AJ71" i="15"/>
  <c r="AN71" i="15"/>
  <c r="AR71" i="15"/>
  <c r="AG71" i="15"/>
  <c r="AK71" i="15"/>
  <c r="AO71" i="15"/>
  <c r="AS71" i="15"/>
  <c r="AH71" i="15"/>
  <c r="AL71" i="15"/>
  <c r="AP71" i="15"/>
  <c r="AT71" i="15"/>
  <c r="AU71" i="15"/>
  <c r="AI71" i="15"/>
  <c r="AQ71" i="15"/>
  <c r="AM71" i="15"/>
  <c r="AJ75" i="15"/>
  <c r="AN75" i="15"/>
  <c r="AR75" i="15"/>
  <c r="AG75" i="15"/>
  <c r="AK75" i="15"/>
  <c r="AO75" i="15"/>
  <c r="AS75" i="15"/>
  <c r="AH75" i="15"/>
  <c r="AL75" i="15"/>
  <c r="AP75" i="15"/>
  <c r="AT75" i="15"/>
  <c r="AQ75" i="15"/>
  <c r="AU75" i="15"/>
  <c r="AM75" i="15"/>
  <c r="AI75" i="15"/>
  <c r="AI85" i="15"/>
  <c r="AH85" i="15"/>
  <c r="AL85" i="15"/>
  <c r="AM85" i="15"/>
  <c r="AQ85" i="15"/>
  <c r="AU85" i="15"/>
  <c r="AG85" i="15"/>
  <c r="AN85" i="15"/>
  <c r="AR85" i="15"/>
  <c r="AJ85" i="15"/>
  <c r="AO85" i="15"/>
  <c r="AS85" i="15"/>
  <c r="AK85" i="15"/>
  <c r="AP85" i="15"/>
  <c r="AT85" i="15"/>
  <c r="BH39" i="15"/>
  <c r="BI39" i="15"/>
  <c r="BJ39" i="15"/>
  <c r="BI48" i="15"/>
  <c r="BJ48" i="15"/>
  <c r="BH48" i="15"/>
  <c r="AH58" i="15"/>
  <c r="AL58" i="15"/>
  <c r="AP58" i="15"/>
  <c r="AT58" i="15"/>
  <c r="AI58" i="15"/>
  <c r="AM58" i="15"/>
  <c r="AQ58" i="15"/>
  <c r="AU58" i="15"/>
  <c r="AJ58" i="15"/>
  <c r="AN58" i="15"/>
  <c r="AR58" i="15"/>
  <c r="AS58" i="15"/>
  <c r="AG58" i="15"/>
  <c r="AK58" i="15"/>
  <c r="AO58" i="15"/>
  <c r="AV44" i="15"/>
  <c r="AZ44" i="15"/>
  <c r="BD44" i="15"/>
  <c r="AW44" i="15"/>
  <c r="BA44" i="15"/>
  <c r="BE44" i="15"/>
  <c r="AX44" i="15"/>
  <c r="BB44" i="15"/>
  <c r="BF44" i="15"/>
  <c r="AY44" i="15"/>
  <c r="BC44" i="15"/>
  <c r="BG44" i="15"/>
  <c r="AY23" i="15"/>
  <c r="BC23" i="15"/>
  <c r="BG23" i="15"/>
  <c r="AV23" i="15"/>
  <c r="AZ23" i="15"/>
  <c r="BD23" i="15"/>
  <c r="AW23" i="15"/>
  <c r="BA23" i="15"/>
  <c r="BE23" i="15"/>
  <c r="BB23" i="15"/>
  <c r="BF23" i="15"/>
  <c r="AX23" i="15"/>
  <c r="AY15" i="15"/>
  <c r="BC15" i="15"/>
  <c r="BG15" i="15"/>
  <c r="AV15" i="15"/>
  <c r="AZ15" i="15"/>
  <c r="BD15" i="15"/>
  <c r="AX15" i="15"/>
  <c r="BB15" i="15"/>
  <c r="BF15" i="15"/>
  <c r="AW15" i="15"/>
  <c r="BA15" i="15"/>
  <c r="BE15" i="15"/>
  <c r="AG13" i="15"/>
  <c r="AK13" i="15"/>
  <c r="AO13" i="15"/>
  <c r="AS13" i="15"/>
  <c r="AH13" i="15"/>
  <c r="AL13" i="15"/>
  <c r="AP13" i="15"/>
  <c r="AT13" i="15"/>
  <c r="AJ13" i="15"/>
  <c r="AN13" i="15"/>
  <c r="AR13" i="15"/>
  <c r="AU13" i="15"/>
  <c r="AI13" i="15"/>
  <c r="AM13" i="15"/>
  <c r="AQ13" i="15"/>
  <c r="AJ16" i="15"/>
  <c r="AN16" i="15"/>
  <c r="AR16" i="15"/>
  <c r="AG16" i="15"/>
  <c r="AK16" i="15"/>
  <c r="AO16" i="15"/>
  <c r="AS16" i="15"/>
  <c r="AI16" i="15"/>
  <c r="AM16" i="15"/>
  <c r="AQ16" i="15"/>
  <c r="AU16" i="15"/>
  <c r="AH16" i="15"/>
  <c r="AL16" i="15"/>
  <c r="AP16" i="15"/>
  <c r="AT16" i="15"/>
  <c r="AG37" i="15"/>
  <c r="AK37" i="15"/>
  <c r="AO37" i="15"/>
  <c r="AS37" i="15"/>
  <c r="AH37" i="15"/>
  <c r="AL37" i="15"/>
  <c r="AP37" i="15"/>
  <c r="AT37" i="15"/>
  <c r="AI37" i="15"/>
  <c r="AM37" i="15"/>
  <c r="AQ37" i="15"/>
  <c r="AU37" i="15"/>
  <c r="AR37" i="15"/>
  <c r="AJ37" i="15"/>
  <c r="AN37" i="15"/>
  <c r="AG61" i="15"/>
  <c r="AK61" i="15"/>
  <c r="AO61" i="15"/>
  <c r="AS61" i="15"/>
  <c r="AI61" i="15"/>
  <c r="AM61" i="15"/>
  <c r="AQ61" i="15"/>
  <c r="AU61" i="15"/>
  <c r="AH61" i="15"/>
  <c r="AP61" i="15"/>
  <c r="AJ61" i="15"/>
  <c r="AR61" i="15"/>
  <c r="AL61" i="15"/>
  <c r="AT61" i="15"/>
  <c r="AN61" i="15"/>
  <c r="AW67" i="15"/>
  <c r="BA67" i="15"/>
  <c r="BE67" i="15"/>
  <c r="AX67" i="15"/>
  <c r="BB67" i="15"/>
  <c r="BF67" i="15"/>
  <c r="AY67" i="15"/>
  <c r="BC67" i="15"/>
  <c r="BG67" i="15"/>
  <c r="BD67" i="15"/>
  <c r="AZ67" i="15"/>
  <c r="AV67" i="15"/>
  <c r="AH73" i="15"/>
  <c r="AL73" i="15"/>
  <c r="AP73" i="15"/>
  <c r="AT73" i="15"/>
  <c r="AI73" i="15"/>
  <c r="AM73" i="15"/>
  <c r="AQ73" i="15"/>
  <c r="AU73" i="15"/>
  <c r="AJ73" i="15"/>
  <c r="AN73" i="15"/>
  <c r="AR73" i="15"/>
  <c r="AG73" i="15"/>
  <c r="AK73" i="15"/>
  <c r="AS73" i="15"/>
  <c r="AO73" i="15"/>
  <c r="BH79" i="15"/>
  <c r="BI79" i="15"/>
  <c r="BJ79" i="15"/>
  <c r="AI15" i="15"/>
  <c r="AM15" i="15"/>
  <c r="AQ15" i="15"/>
  <c r="AU15" i="15"/>
  <c r="AJ15" i="15"/>
  <c r="AN15" i="15"/>
  <c r="AR15" i="15"/>
  <c r="AH15" i="15"/>
  <c r="AL15" i="15"/>
  <c r="AP15" i="15"/>
  <c r="AT15" i="15"/>
  <c r="AG15" i="15"/>
  <c r="AK15" i="15"/>
  <c r="AO15" i="15"/>
  <c r="AS15" i="15"/>
  <c r="AH38" i="15"/>
  <c r="AL38" i="15"/>
  <c r="AP38" i="15"/>
  <c r="AT38" i="15"/>
  <c r="AI38" i="15"/>
  <c r="AM38" i="15"/>
  <c r="AQ38" i="15"/>
  <c r="AU38" i="15"/>
  <c r="AJ38" i="15"/>
  <c r="AN38" i="15"/>
  <c r="AR38" i="15"/>
  <c r="AS38" i="15"/>
  <c r="AG38" i="15"/>
  <c r="AK38" i="15"/>
  <c r="AO38" i="15"/>
  <c r="AJ48" i="15"/>
  <c r="AN48" i="15"/>
  <c r="AR48" i="15"/>
  <c r="AG48" i="15"/>
  <c r="AK48" i="15"/>
  <c r="AO48" i="15"/>
  <c r="AS48" i="15"/>
  <c r="AH48" i="15"/>
  <c r="AL48" i="15"/>
  <c r="AP48" i="15"/>
  <c r="AT48" i="15"/>
  <c r="AI48" i="15"/>
  <c r="AM48" i="15"/>
  <c r="AQ48" i="15"/>
  <c r="AU48" i="15"/>
  <c r="AI81" i="15"/>
  <c r="AM81" i="15"/>
  <c r="AQ81" i="15"/>
  <c r="AU81" i="15"/>
  <c r="AJ81" i="15"/>
  <c r="AH81" i="15"/>
  <c r="AL81" i="15"/>
  <c r="AP81" i="15"/>
  <c r="AT81" i="15"/>
  <c r="AG81" i="15"/>
  <c r="AR81" i="15"/>
  <c r="AK81" i="15"/>
  <c r="AS81" i="15"/>
  <c r="AN81" i="15"/>
  <c r="AO81" i="15"/>
  <c r="AY93" i="15"/>
  <c r="BC93" i="15"/>
  <c r="BG93" i="15"/>
  <c r="AV93" i="15"/>
  <c r="AZ93" i="15"/>
  <c r="BD93" i="15"/>
  <c r="AW93" i="15"/>
  <c r="BA93" i="15"/>
  <c r="BE93" i="15"/>
  <c r="AX93" i="15"/>
  <c r="BB93" i="15"/>
  <c r="BF93" i="15"/>
  <c r="BH15" i="15"/>
  <c r="BI15" i="15"/>
  <c r="BJ15" i="15"/>
  <c r="BH47" i="15"/>
  <c r="BI47" i="15"/>
  <c r="BJ47" i="15"/>
  <c r="AJ20" i="15"/>
  <c r="AN20" i="15"/>
  <c r="AR20" i="15"/>
  <c r="AG20" i="15"/>
  <c r="AK20" i="15"/>
  <c r="AO20" i="15"/>
  <c r="AS20" i="15"/>
  <c r="AI20" i="15"/>
  <c r="AM20" i="15"/>
  <c r="AQ20" i="15"/>
  <c r="AU20" i="15"/>
  <c r="AL20" i="15"/>
  <c r="AP20" i="15"/>
  <c r="AT20" i="15"/>
  <c r="AH20" i="15"/>
  <c r="AJ36" i="15"/>
  <c r="AN36" i="15"/>
  <c r="AR36" i="15"/>
  <c r="AG36" i="15"/>
  <c r="AK36" i="15"/>
  <c r="AO36" i="15"/>
  <c r="AS36" i="15"/>
  <c r="AH36" i="15"/>
  <c r="AL36" i="15"/>
  <c r="AP36" i="15"/>
  <c r="AT36" i="15"/>
  <c r="AQ36" i="15"/>
  <c r="AU36" i="15"/>
  <c r="AI36" i="15"/>
  <c r="AM36" i="15"/>
  <c r="AY65" i="15"/>
  <c r="BC65" i="15"/>
  <c r="BG65" i="15"/>
  <c r="AV65" i="15"/>
  <c r="AZ65" i="15"/>
  <c r="BD65" i="15"/>
  <c r="AW65" i="15"/>
  <c r="BA65" i="15"/>
  <c r="BE65" i="15"/>
  <c r="BB65" i="15"/>
  <c r="BF65" i="15"/>
  <c r="AX65" i="15"/>
  <c r="AV40" i="15"/>
  <c r="AZ40" i="15"/>
  <c r="BD40" i="15"/>
  <c r="AX40" i="15"/>
  <c r="BB40" i="15"/>
  <c r="BF40" i="15"/>
  <c r="BC40" i="15"/>
  <c r="AW40" i="15"/>
  <c r="BE40" i="15"/>
  <c r="AY40" i="15"/>
  <c r="BG40" i="15"/>
  <c r="BA40" i="15"/>
  <c r="BH20" i="15"/>
  <c r="BI20" i="15"/>
  <c r="BJ20" i="15"/>
  <c r="BI72" i="15"/>
  <c r="BJ72" i="15"/>
  <c r="BH72" i="15"/>
  <c r="AV28" i="15"/>
  <c r="AZ28" i="15"/>
  <c r="BD28" i="15"/>
  <c r="AX28" i="15"/>
  <c r="BB28" i="15"/>
  <c r="BF28" i="15"/>
  <c r="BA28" i="15"/>
  <c r="BC28" i="15"/>
  <c r="AW28" i="15"/>
  <c r="BE28" i="15"/>
  <c r="AY28" i="15"/>
  <c r="BG28" i="15"/>
  <c r="BH34" i="15"/>
  <c r="BH19" i="15"/>
  <c r="BI19" i="15"/>
  <c r="BJ19" i="15"/>
  <c r="BJ57" i="15"/>
  <c r="BH57" i="15"/>
  <c r="BI57" i="15"/>
  <c r="AG72" i="15"/>
  <c r="AK72" i="15"/>
  <c r="AO72" i="15"/>
  <c r="AS72" i="15"/>
  <c r="AH72" i="15"/>
  <c r="AL72" i="15"/>
  <c r="AP72" i="15"/>
  <c r="AT72" i="15"/>
  <c r="AI72" i="15"/>
  <c r="AM72" i="15"/>
  <c r="AQ72" i="15"/>
  <c r="AU72" i="15"/>
  <c r="AJ72" i="15"/>
  <c r="AR72" i="15"/>
  <c r="AN72" i="15"/>
  <c r="AY27" i="15"/>
  <c r="BC27" i="15"/>
  <c r="BG27" i="15"/>
  <c r="AV27" i="15"/>
  <c r="AZ27" i="15"/>
  <c r="BD27" i="15"/>
  <c r="AW27" i="15"/>
  <c r="BA27" i="15"/>
  <c r="BE27" i="15"/>
  <c r="BF27" i="15"/>
  <c r="AX27" i="15"/>
  <c r="BB27" i="15"/>
  <c r="AY43" i="15"/>
  <c r="BC43" i="15"/>
  <c r="BG43" i="15"/>
  <c r="AV43" i="15"/>
  <c r="AZ43" i="15"/>
  <c r="BD43" i="15"/>
  <c r="AW43" i="15"/>
  <c r="BA43" i="15"/>
  <c r="BE43" i="15"/>
  <c r="AX43" i="15"/>
  <c r="BB43" i="15"/>
  <c r="BF43" i="15"/>
  <c r="AW61" i="15"/>
  <c r="BA61" i="15"/>
  <c r="BE61" i="15"/>
  <c r="AY61" i="15"/>
  <c r="BC61" i="15"/>
  <c r="BG61" i="15"/>
  <c r="AX61" i="15"/>
  <c r="BF61" i="15"/>
  <c r="AZ61" i="15"/>
  <c r="BB61" i="15"/>
  <c r="BD61" i="15"/>
  <c r="AV61" i="15"/>
  <c r="BH66" i="15"/>
  <c r="BI66" i="15"/>
  <c r="BJ66" i="15"/>
  <c r="AY70" i="15"/>
  <c r="BC70" i="15"/>
  <c r="BG70" i="15"/>
  <c r="AV70" i="15"/>
  <c r="AZ70" i="15"/>
  <c r="BD70" i="15"/>
  <c r="AW70" i="15"/>
  <c r="BA70" i="15"/>
  <c r="BE70" i="15"/>
  <c r="AX70" i="15"/>
  <c r="BF70" i="15"/>
  <c r="BB70" i="15"/>
  <c r="AJ12" i="15"/>
  <c r="AN12" i="15"/>
  <c r="AR12" i="15"/>
  <c r="AG12" i="15"/>
  <c r="AK12" i="15"/>
  <c r="AO12" i="15"/>
  <c r="AS12" i="15"/>
  <c r="AI12" i="15"/>
  <c r="AM12" i="15"/>
  <c r="AQ12" i="15"/>
  <c r="AU12" i="15"/>
  <c r="AT12" i="15"/>
  <c r="AH12" i="15"/>
  <c r="AL12" i="15"/>
  <c r="AP12" i="15"/>
  <c r="AJ28" i="15"/>
  <c r="AN28" i="15"/>
  <c r="AR28" i="15"/>
  <c r="AG28" i="15"/>
  <c r="AK28" i="15"/>
  <c r="AO28" i="15"/>
  <c r="AS28" i="15"/>
  <c r="AH28" i="15"/>
  <c r="AL28" i="15"/>
  <c r="AP28" i="15"/>
  <c r="AT28" i="15"/>
  <c r="AQ28" i="15"/>
  <c r="AU28" i="15"/>
  <c r="AI28" i="15"/>
  <c r="AM28" i="15"/>
  <c r="AJ44" i="15"/>
  <c r="AN44" i="15"/>
  <c r="AR44" i="15"/>
  <c r="AG44" i="15"/>
  <c r="AK44" i="15"/>
  <c r="AO44" i="15"/>
  <c r="AS44" i="15"/>
  <c r="AH44" i="15"/>
  <c r="AL44" i="15"/>
  <c r="AP44" i="15"/>
  <c r="AT44" i="15"/>
  <c r="AU44" i="15"/>
  <c r="AI44" i="15"/>
  <c r="AM44" i="15"/>
  <c r="AQ44" i="15"/>
  <c r="AV20" i="15"/>
  <c r="AZ20" i="15"/>
  <c r="BD20" i="15"/>
  <c r="AW20" i="15"/>
  <c r="BA20" i="15"/>
  <c r="BE20" i="15"/>
  <c r="AY20" i="15"/>
  <c r="BC20" i="15"/>
  <c r="BG20" i="15"/>
  <c r="BB20" i="15"/>
  <c r="BF20" i="15"/>
  <c r="AX20" i="15"/>
  <c r="BI60" i="15"/>
  <c r="BJ60" i="15"/>
  <c r="BH60" i="15"/>
  <c r="BI44" i="15"/>
  <c r="BJ44" i="15"/>
  <c r="BH44" i="15"/>
  <c r="BH12" i="15"/>
  <c r="BI12" i="15"/>
  <c r="BJ12" i="15"/>
  <c r="AK69" i="15"/>
  <c r="AG17" i="15"/>
  <c r="AK17" i="15"/>
  <c r="AO17" i="15"/>
  <c r="AS17" i="15"/>
  <c r="AH17" i="15"/>
  <c r="AL17" i="15"/>
  <c r="AP17" i="15"/>
  <c r="AT17" i="15"/>
  <c r="AJ17" i="15"/>
  <c r="AN17" i="15"/>
  <c r="AR17" i="15"/>
  <c r="AI17" i="15"/>
  <c r="AM17" i="15"/>
  <c r="AQ17" i="15"/>
  <c r="AU17" i="15"/>
  <c r="BI21" i="15"/>
  <c r="BJ21" i="15"/>
  <c r="BH21" i="15"/>
  <c r="BJ26" i="15"/>
  <c r="BH26" i="15"/>
  <c r="BI26" i="15"/>
  <c r="AG29" i="15"/>
  <c r="AK29" i="15"/>
  <c r="AO29" i="15"/>
  <c r="AS29" i="15"/>
  <c r="AI29" i="15"/>
  <c r="AM29" i="15"/>
  <c r="AQ29" i="15"/>
  <c r="AU29" i="15"/>
  <c r="AL29" i="15"/>
  <c r="AT29" i="15"/>
  <c r="AN29" i="15"/>
  <c r="AH29" i="15"/>
  <c r="AP29" i="15"/>
  <c r="AJ29" i="15"/>
  <c r="AR29" i="15"/>
  <c r="AG21" i="15"/>
  <c r="AK21" i="15"/>
  <c r="AO21" i="15"/>
  <c r="AS21" i="15"/>
  <c r="AH21" i="15"/>
  <c r="AL21" i="15"/>
  <c r="AP21" i="15"/>
  <c r="AT21" i="15"/>
  <c r="AJ21" i="15"/>
  <c r="AN21" i="15"/>
  <c r="AR21" i="15"/>
  <c r="AM21" i="15"/>
  <c r="AQ21" i="15"/>
  <c r="AU21" i="15"/>
  <c r="AI21" i="15"/>
  <c r="BH78" i="15"/>
  <c r="BI78" i="15"/>
  <c r="BJ78" i="15"/>
  <c r="BH82" i="15"/>
  <c r="BI82" i="15"/>
  <c r="BJ82" i="15"/>
  <c r="BJ89" i="15"/>
  <c r="BH89" i="15"/>
  <c r="BI89" i="15"/>
  <c r="AI55" i="15"/>
  <c r="AM55" i="15"/>
  <c r="AQ55" i="15"/>
  <c r="AU55" i="15"/>
  <c r="AJ55" i="15"/>
  <c r="AN55" i="15"/>
  <c r="AR55" i="15"/>
  <c r="AG55" i="15"/>
  <c r="AK55" i="15"/>
  <c r="AO55" i="15"/>
  <c r="AS55" i="15"/>
  <c r="AL55" i="15"/>
  <c r="AP55" i="15"/>
  <c r="AT55" i="15"/>
  <c r="AH55" i="15"/>
  <c r="AJ66" i="15"/>
  <c r="AN66" i="15"/>
  <c r="AR66" i="15"/>
  <c r="AG66" i="15"/>
  <c r="AK66" i="15"/>
  <c r="AO66" i="15"/>
  <c r="AS66" i="15"/>
  <c r="AH66" i="15"/>
  <c r="AL66" i="15"/>
  <c r="AP66" i="15"/>
  <c r="AT66" i="15"/>
  <c r="AM66" i="15"/>
  <c r="AQ66" i="15"/>
  <c r="AI66" i="15"/>
  <c r="AU66" i="15"/>
  <c r="BH102" i="15"/>
  <c r="BI102" i="15"/>
  <c r="BJ102" i="15"/>
  <c r="AV106" i="15"/>
  <c r="AZ106" i="15"/>
  <c r="BD106" i="15"/>
  <c r="AW106" i="15"/>
  <c r="BA106" i="15"/>
  <c r="BE106" i="15"/>
  <c r="AX106" i="15"/>
  <c r="BB106" i="15"/>
  <c r="BF106" i="15"/>
  <c r="AY106" i="15"/>
  <c r="BC106" i="15"/>
  <c r="BG106" i="15"/>
  <c r="AY105" i="15"/>
  <c r="BC105" i="15"/>
  <c r="BG105" i="15"/>
  <c r="AV105" i="15"/>
  <c r="AZ105" i="15"/>
  <c r="BD105" i="15"/>
  <c r="AW105" i="15"/>
  <c r="BA105" i="15"/>
  <c r="BE105" i="15"/>
  <c r="BF105" i="15"/>
  <c r="AX105" i="15"/>
  <c r="BB105" i="15"/>
  <c r="AX18" i="15"/>
  <c r="BB18" i="15"/>
  <c r="BF18" i="15"/>
  <c r="AY18" i="15"/>
  <c r="BC18" i="15"/>
  <c r="BG18" i="15"/>
  <c r="AW18" i="15"/>
  <c r="BA18" i="15"/>
  <c r="BE18" i="15"/>
  <c r="AZ18" i="15"/>
  <c r="BD18" i="15"/>
  <c r="AV18" i="15"/>
  <c r="AI27" i="15"/>
  <c r="AM27" i="15"/>
  <c r="AQ27" i="15"/>
  <c r="AU27" i="15"/>
  <c r="AJ27" i="15"/>
  <c r="AN27" i="15"/>
  <c r="AR27" i="15"/>
  <c r="AG27" i="15"/>
  <c r="AK27" i="15"/>
  <c r="AO27" i="15"/>
  <c r="AS27" i="15"/>
  <c r="AP27" i="15"/>
  <c r="AT27" i="15"/>
  <c r="AH27" i="15"/>
  <c r="AL27" i="15"/>
  <c r="BH42" i="15"/>
  <c r="BI42" i="15"/>
  <c r="BJ42" i="15"/>
  <c r="AY101" i="15"/>
  <c r="BC101" i="15"/>
  <c r="BG101" i="15"/>
  <c r="AV101" i="15"/>
  <c r="AZ101" i="15"/>
  <c r="BD101" i="15"/>
  <c r="AW101" i="15"/>
  <c r="BA101" i="15"/>
  <c r="BE101" i="15"/>
  <c r="AX101" i="15"/>
  <c r="BB101" i="15"/>
  <c r="BF101" i="15"/>
  <c r="AH34" i="15"/>
  <c r="AL34" i="15"/>
  <c r="AP34" i="15"/>
  <c r="AT34" i="15"/>
  <c r="AI34" i="15"/>
  <c r="AM34" i="15"/>
  <c r="AQ34" i="15"/>
  <c r="AU34" i="15"/>
  <c r="AJ34" i="15"/>
  <c r="AN34" i="15"/>
  <c r="AR34" i="15"/>
  <c r="AO34" i="15"/>
  <c r="AS34" i="15"/>
  <c r="AG34" i="15"/>
  <c r="AK34" i="15"/>
  <c r="AZ69" i="15"/>
  <c r="AW103" i="15"/>
  <c r="BA103" i="15"/>
  <c r="BE103" i="15"/>
  <c r="AX103" i="15"/>
  <c r="BB103" i="15"/>
  <c r="BF103" i="15"/>
  <c r="AY103" i="15"/>
  <c r="BC103" i="15"/>
  <c r="BG103" i="15"/>
  <c r="AV103" i="15"/>
  <c r="AZ103" i="15"/>
  <c r="BD103" i="15"/>
  <c r="AX22" i="15"/>
  <c r="BB22" i="15"/>
  <c r="AW22" i="15"/>
  <c r="BA22" i="15"/>
  <c r="BE22" i="15"/>
  <c r="AY22" i="15"/>
  <c r="BF22" i="15"/>
  <c r="AZ22" i="15"/>
  <c r="BG22" i="15"/>
  <c r="BC22" i="15"/>
  <c r="AV22" i="15"/>
  <c r="BD22" i="15"/>
  <c r="AG49" i="15"/>
  <c r="AK49" i="15"/>
  <c r="AO49" i="15"/>
  <c r="AS49" i="15"/>
  <c r="AH49" i="15"/>
  <c r="AL49" i="15"/>
  <c r="AP49" i="15"/>
  <c r="AT49" i="15"/>
  <c r="AI49" i="15"/>
  <c r="AM49" i="15"/>
  <c r="AQ49" i="15"/>
  <c r="AU49" i="15"/>
  <c r="AJ49" i="15"/>
  <c r="AN49" i="15"/>
  <c r="AR49" i="15"/>
  <c r="AG53" i="15"/>
  <c r="AK53" i="15"/>
  <c r="AO53" i="15"/>
  <c r="AS53" i="15"/>
  <c r="AH53" i="15"/>
  <c r="AL53" i="15"/>
  <c r="AP53" i="15"/>
  <c r="AT53" i="15"/>
  <c r="AI53" i="15"/>
  <c r="AM53" i="15"/>
  <c r="AQ53" i="15"/>
  <c r="AU53" i="15"/>
  <c r="AN53" i="15"/>
  <c r="AR53" i="15"/>
  <c r="AJ53" i="15"/>
  <c r="AX92" i="15"/>
  <c r="BB92" i="15"/>
  <c r="BF92" i="15"/>
  <c r="AY92" i="15"/>
  <c r="BC92" i="15"/>
  <c r="BG92" i="15"/>
  <c r="AV92" i="15"/>
  <c r="AZ92" i="15"/>
  <c r="BD92" i="15"/>
  <c r="AW92" i="15"/>
  <c r="BA92" i="15"/>
  <c r="BE92" i="15"/>
  <c r="BJ93" i="15"/>
  <c r="BH93" i="15"/>
  <c r="BI93" i="15"/>
  <c r="AW107" i="15"/>
  <c r="BA107" i="15"/>
  <c r="BE107" i="15"/>
  <c r="AX107" i="15"/>
  <c r="BB107" i="15"/>
  <c r="BF107" i="15"/>
  <c r="AY107" i="15"/>
  <c r="BC107" i="15"/>
  <c r="BG107" i="15"/>
  <c r="AV107" i="15"/>
  <c r="AZ107" i="15"/>
  <c r="BD107" i="15"/>
  <c r="BI56" i="15"/>
  <c r="BJ56" i="15"/>
  <c r="BH56" i="15"/>
  <c r="AW83" i="15"/>
  <c r="BA83" i="15"/>
  <c r="BE83" i="15"/>
  <c r="AV83" i="15"/>
  <c r="AZ83" i="15"/>
  <c r="BD83" i="15"/>
  <c r="BB83" i="15"/>
  <c r="BC83" i="15"/>
  <c r="AX83" i="15"/>
  <c r="BF83" i="15"/>
  <c r="AY83" i="15"/>
  <c r="BG83" i="15"/>
  <c r="AV90" i="15"/>
  <c r="AZ90" i="15"/>
  <c r="BD90" i="15"/>
  <c r="AW90" i="15"/>
  <c r="BA90" i="15"/>
  <c r="BE90" i="15"/>
  <c r="AX90" i="15"/>
  <c r="BB90" i="15"/>
  <c r="BF90" i="15"/>
  <c r="AY90" i="15"/>
  <c r="BC90" i="15"/>
  <c r="BG90" i="15"/>
  <c r="AX100" i="15"/>
  <c r="BB100" i="15"/>
  <c r="BF100" i="15"/>
  <c r="AY100" i="15"/>
  <c r="BC100" i="15"/>
  <c r="BG100" i="15"/>
  <c r="AV100" i="15"/>
  <c r="AZ100" i="15"/>
  <c r="BD100" i="15"/>
  <c r="AW100" i="15"/>
  <c r="BA100" i="15"/>
  <c r="BE100" i="15"/>
  <c r="AX30" i="15"/>
  <c r="AV30" i="15"/>
  <c r="AZ30" i="15"/>
  <c r="BB30" i="15"/>
  <c r="BD30" i="15"/>
  <c r="AY30" i="15"/>
  <c r="AV57" i="15"/>
  <c r="AZ57" i="15"/>
  <c r="BD57" i="15"/>
  <c r="AW57" i="15"/>
  <c r="BA57" i="15"/>
  <c r="BE57" i="15"/>
  <c r="AX57" i="15"/>
  <c r="BB57" i="15"/>
  <c r="BF57" i="15"/>
  <c r="AY57" i="15"/>
  <c r="BC57" i="15"/>
  <c r="BG57" i="15"/>
  <c r="AW54" i="15"/>
  <c r="BA54" i="15"/>
  <c r="BE54" i="15"/>
  <c r="AZ54" i="15"/>
  <c r="AX54" i="15"/>
  <c r="BB54" i="15"/>
  <c r="BF54" i="15"/>
  <c r="AV54" i="15"/>
  <c r="AY54" i="15"/>
  <c r="BC54" i="15"/>
  <c r="BG54" i="15"/>
  <c r="BD54" i="15"/>
  <c r="AX75" i="15"/>
  <c r="BB75" i="15"/>
  <c r="BF75" i="15"/>
  <c r="AY75" i="15"/>
  <c r="AV75" i="15"/>
  <c r="AZ75" i="15"/>
  <c r="BD75" i="15"/>
  <c r="AW75" i="15"/>
  <c r="BA75" i="15"/>
  <c r="BE75" i="15"/>
  <c r="BC75" i="15"/>
  <c r="BG75" i="15"/>
  <c r="AY76" i="15"/>
  <c r="BC76" i="15"/>
  <c r="BG76" i="15"/>
  <c r="AV76" i="15"/>
  <c r="BD76" i="15"/>
  <c r="AW76" i="15"/>
  <c r="BA76" i="15"/>
  <c r="BE76" i="15"/>
  <c r="AX76" i="15"/>
  <c r="BB76" i="15"/>
  <c r="BF76" i="15"/>
  <c r="AZ76" i="15"/>
  <c r="AW74" i="15"/>
  <c r="BA74" i="15"/>
  <c r="BE74" i="15"/>
  <c r="AX74" i="15"/>
  <c r="AY74" i="15"/>
  <c r="BC74" i="15"/>
  <c r="BG74" i="15"/>
  <c r="AV74" i="15"/>
  <c r="AZ74" i="15"/>
  <c r="BD74" i="15"/>
  <c r="BB74" i="15"/>
  <c r="BF74" i="15"/>
  <c r="AV73" i="15"/>
  <c r="AZ73" i="15"/>
  <c r="BD73" i="15"/>
  <c r="BG73" i="15"/>
  <c r="AW73" i="15"/>
  <c r="BA73" i="15"/>
  <c r="BE73" i="15"/>
  <c r="BC73" i="15"/>
  <c r="AX73" i="15"/>
  <c r="BB73" i="15"/>
  <c r="BF73" i="15"/>
  <c r="AY73" i="15"/>
  <c r="AY32" i="15"/>
  <c r="BC32" i="15"/>
  <c r="BG32" i="15"/>
  <c r="AX32" i="15"/>
  <c r="AV32" i="15"/>
  <c r="AZ32" i="15"/>
  <c r="BD32" i="15"/>
  <c r="BF32" i="15"/>
  <c r="AW32" i="15"/>
  <c r="BA32" i="15"/>
  <c r="BE32" i="15"/>
  <c r="BB32" i="15"/>
  <c r="AX31" i="15"/>
  <c r="BB31" i="15"/>
  <c r="BF31" i="15"/>
  <c r="AW31" i="15"/>
  <c r="AY31" i="15"/>
  <c r="BC31" i="15"/>
  <c r="BG31" i="15"/>
  <c r="BE31" i="15"/>
  <c r="AV31" i="15"/>
  <c r="AZ31" i="15"/>
  <c r="BD31" i="15"/>
  <c r="BA31" i="15"/>
  <c r="AV33" i="15"/>
  <c r="AZ33" i="15"/>
  <c r="BD33" i="15"/>
  <c r="BC33" i="15"/>
  <c r="AW33" i="15"/>
  <c r="BA33" i="15"/>
  <c r="BE33" i="15"/>
  <c r="AY33" i="15"/>
  <c r="AX33" i="15"/>
  <c r="BB33" i="15"/>
  <c r="BF33" i="15"/>
  <c r="BG33" i="15"/>
  <c r="BJ31" i="15"/>
  <c r="BI31" i="15"/>
  <c r="BH31" i="15"/>
  <c r="BJ35" i="15"/>
  <c r="BH35" i="15"/>
  <c r="BI35" i="15"/>
  <c r="BI32" i="15"/>
  <c r="BH32" i="15"/>
  <c r="BJ32" i="15"/>
  <c r="CN13" i="8" l="1"/>
  <c r="BP7" i="54" s="1"/>
  <c r="CN14" i="8"/>
  <c r="BP8" i="54" s="1"/>
  <c r="CN15" i="8"/>
  <c r="BP9" i="54" s="1"/>
  <c r="CN16" i="8"/>
  <c r="BP10" i="54" s="1"/>
  <c r="CN17" i="8"/>
  <c r="BP11" i="54" s="1"/>
  <c r="CN18" i="8"/>
  <c r="BP12" i="54" s="1"/>
  <c r="CN19" i="8"/>
  <c r="BP13" i="54" s="1"/>
  <c r="CN20" i="8"/>
  <c r="BP14" i="54" s="1"/>
  <c r="CN21" i="8"/>
  <c r="BP15" i="54" s="1"/>
  <c r="CN22" i="8"/>
  <c r="BP16" i="54" s="1"/>
  <c r="CN23" i="8"/>
  <c r="BP17" i="54" s="1"/>
  <c r="CN24" i="8"/>
  <c r="BP18" i="54" s="1"/>
  <c r="CN25" i="8"/>
  <c r="BP19" i="54" s="1"/>
  <c r="CN26" i="8"/>
  <c r="BP20" i="54" s="1"/>
  <c r="CN27" i="8"/>
  <c r="BP21" i="54" s="1"/>
  <c r="CN28" i="8"/>
  <c r="BP22" i="54" s="1"/>
  <c r="CN29" i="8"/>
  <c r="BP23" i="54" s="1"/>
  <c r="CN30" i="8"/>
  <c r="BP24" i="54" s="1"/>
  <c r="CN31" i="8"/>
  <c r="BP25" i="54" s="1"/>
  <c r="CN32" i="8"/>
  <c r="BP26" i="54" s="1"/>
  <c r="CN33" i="8"/>
  <c r="BP27" i="54" s="1"/>
  <c r="CN34" i="8"/>
  <c r="BP28" i="54" s="1"/>
  <c r="CN35" i="8"/>
  <c r="BP29" i="54" s="1"/>
  <c r="CN36" i="8"/>
  <c r="BP30" i="54" s="1"/>
  <c r="CN37" i="8"/>
  <c r="BP31" i="54" s="1"/>
  <c r="CN38" i="8"/>
  <c r="BP32" i="54" s="1"/>
  <c r="CN39" i="8"/>
  <c r="BP33" i="54" s="1"/>
  <c r="CN40" i="8"/>
  <c r="BP34" i="54" s="1"/>
  <c r="CN41" i="8"/>
  <c r="BP35" i="54" s="1"/>
  <c r="CN42" i="8"/>
  <c r="BP36" i="54" s="1"/>
  <c r="CN43" i="8"/>
  <c r="BP37" i="54" s="1"/>
  <c r="CN44" i="8"/>
  <c r="BP38" i="54" s="1"/>
  <c r="CN45" i="8"/>
  <c r="BP39" i="54" s="1"/>
  <c r="CN46" i="8"/>
  <c r="BP40" i="54" s="1"/>
  <c r="CN47" i="8"/>
  <c r="BP41" i="54" s="1"/>
  <c r="CN48" i="8"/>
  <c r="BP42" i="54" s="1"/>
  <c r="CN49" i="8"/>
  <c r="BP43" i="54" s="1"/>
  <c r="CN50" i="8"/>
  <c r="BP44" i="54" s="1"/>
  <c r="CN51" i="8"/>
  <c r="BP45" i="54" s="1"/>
  <c r="CN52" i="8"/>
  <c r="BP46" i="54" s="1"/>
  <c r="CN53" i="8"/>
  <c r="BP47" i="54" s="1"/>
  <c r="CN54" i="8"/>
  <c r="BP48" i="54" s="1"/>
  <c r="CN55" i="8"/>
  <c r="BP49" i="54" s="1"/>
  <c r="CN56" i="8"/>
  <c r="BP50" i="54" s="1"/>
  <c r="CN57" i="8"/>
  <c r="BP51" i="54" s="1"/>
  <c r="CN58" i="8"/>
  <c r="BP52" i="54" s="1"/>
  <c r="CN59" i="8"/>
  <c r="BP53" i="54" s="1"/>
  <c r="CN60" i="8"/>
  <c r="BP54" i="54" s="1"/>
  <c r="CN61" i="8"/>
  <c r="BP55" i="54" s="1"/>
  <c r="CN62" i="8"/>
  <c r="BP56" i="54" s="1"/>
  <c r="CN63" i="8"/>
  <c r="BP57" i="54" s="1"/>
  <c r="CN64" i="8"/>
  <c r="BP58" i="54" s="1"/>
  <c r="CN65" i="8"/>
  <c r="BP59" i="54" s="1"/>
  <c r="CN66" i="8"/>
  <c r="BP60" i="54" s="1"/>
  <c r="CN67" i="8"/>
  <c r="BP61" i="54" s="1"/>
  <c r="CN68" i="8"/>
  <c r="BP62" i="54" s="1"/>
  <c r="CN69" i="8"/>
  <c r="BP63" i="54" s="1"/>
  <c r="CN70" i="8"/>
  <c r="BP64" i="54" s="1"/>
  <c r="CN71" i="8"/>
  <c r="BP65" i="54" s="1"/>
  <c r="CN72" i="8"/>
  <c r="BP66" i="54" s="1"/>
  <c r="CN73" i="8"/>
  <c r="BP67" i="54" s="1"/>
  <c r="CN74" i="8"/>
  <c r="BP68" i="54" s="1"/>
  <c r="CN75" i="8"/>
  <c r="BP69" i="54" s="1"/>
  <c r="CN76" i="8"/>
  <c r="BP70" i="54" s="1"/>
  <c r="CN77" i="8"/>
  <c r="BP71" i="54" s="1"/>
  <c r="CN78" i="8"/>
  <c r="BP72" i="54" s="1"/>
  <c r="CN79" i="8"/>
  <c r="BP73" i="54" s="1"/>
  <c r="CN80" i="8"/>
  <c r="BP74" i="54" s="1"/>
  <c r="CN81" i="8"/>
  <c r="BP75" i="54" s="1"/>
  <c r="CN82" i="8"/>
  <c r="BP76" i="54" s="1"/>
  <c r="CN83" i="8"/>
  <c r="BP77" i="54" s="1"/>
  <c r="CN84" i="8"/>
  <c r="BP78" i="54" s="1"/>
  <c r="CN85" i="8"/>
  <c r="BP79" i="54" s="1"/>
  <c r="CN86" i="8"/>
  <c r="BP80" i="54" s="1"/>
  <c r="CN87" i="8"/>
  <c r="BP81" i="54" s="1"/>
  <c r="CN88" i="8"/>
  <c r="BP82" i="54" s="1"/>
  <c r="CN89" i="8"/>
  <c r="BP83" i="54" s="1"/>
  <c r="CN90" i="8"/>
  <c r="BP84" i="54" s="1"/>
  <c r="CN91" i="8"/>
  <c r="BP85" i="54" s="1"/>
  <c r="CN92" i="8"/>
  <c r="BP86" i="54" s="1"/>
  <c r="CN93" i="8"/>
  <c r="BP87" i="54" s="1"/>
  <c r="CN94" i="8"/>
  <c r="BP88" i="54" s="1"/>
  <c r="CN95" i="8"/>
  <c r="BP89" i="54" s="1"/>
  <c r="CN96" i="8"/>
  <c r="BP90" i="54" s="1"/>
  <c r="CN97" i="8"/>
  <c r="BP91" i="54" s="1"/>
  <c r="CN98" i="8"/>
  <c r="BP92" i="54" s="1"/>
  <c r="CN99" i="8"/>
  <c r="BP93" i="54" s="1"/>
  <c r="CN100" i="8"/>
  <c r="BP94" i="54" s="1"/>
  <c r="CN101" i="8"/>
  <c r="BP95" i="54" s="1"/>
  <c r="CN102" i="8"/>
  <c r="BP96" i="54" s="1"/>
  <c r="CN103" i="8"/>
  <c r="BP97" i="54" s="1"/>
  <c r="CN104" i="8"/>
  <c r="BP98" i="54" s="1"/>
  <c r="CN105" i="8"/>
  <c r="BP99" i="54" s="1"/>
  <c r="CN106" i="8"/>
  <c r="BP100" i="54" s="1"/>
  <c r="CN107" i="8"/>
  <c r="BP101" i="54" s="1"/>
  <c r="CN108" i="8"/>
  <c r="BP102" i="54" s="1"/>
  <c r="CN109" i="8"/>
  <c r="BP103" i="54" s="1"/>
  <c r="CN110" i="8"/>
  <c r="BP104" i="54" s="1"/>
  <c r="CN12" i="8"/>
  <c r="BP6" i="54" s="1"/>
  <c r="CT63" i="8" l="1"/>
  <c r="BV57" i="54" s="1"/>
  <c r="CT64" i="8"/>
  <c r="BV58" i="54" s="1"/>
  <c r="CT65" i="8"/>
  <c r="BV59" i="54" s="1"/>
  <c r="CT66" i="8"/>
  <c r="BV60" i="54" s="1"/>
  <c r="CT67" i="8"/>
  <c r="BV61" i="54" s="1"/>
  <c r="CT68" i="8"/>
  <c r="BV62" i="54" s="1"/>
  <c r="CT69" i="8"/>
  <c r="BV63" i="54" s="1"/>
  <c r="CT70" i="8"/>
  <c r="BV64" i="54" s="1"/>
  <c r="CT71" i="8"/>
  <c r="BV65" i="54" s="1"/>
  <c r="CT72" i="8"/>
  <c r="BV66" i="54" s="1"/>
  <c r="CT73" i="8"/>
  <c r="BV67" i="54" s="1"/>
  <c r="CT74" i="8"/>
  <c r="BV68" i="54" s="1"/>
  <c r="CT75" i="8"/>
  <c r="BV69" i="54" s="1"/>
  <c r="CT76" i="8"/>
  <c r="BV70" i="54" s="1"/>
  <c r="CT77" i="8"/>
  <c r="BV71" i="54" s="1"/>
  <c r="CT78" i="8"/>
  <c r="BV72" i="54" s="1"/>
  <c r="CT79" i="8"/>
  <c r="BV73" i="54" s="1"/>
  <c r="CT80" i="8"/>
  <c r="BV74" i="54" s="1"/>
  <c r="CT81" i="8"/>
  <c r="BV75" i="54" s="1"/>
  <c r="CT82" i="8"/>
  <c r="BV76" i="54" s="1"/>
  <c r="CT83" i="8"/>
  <c r="BV77" i="54" s="1"/>
  <c r="CT84" i="8"/>
  <c r="BV78" i="54" s="1"/>
  <c r="CT85" i="8"/>
  <c r="BV79" i="54" s="1"/>
  <c r="CT86" i="8"/>
  <c r="BV80" i="54" s="1"/>
  <c r="CT87" i="8"/>
  <c r="BV81" i="54" s="1"/>
  <c r="CT88" i="8"/>
  <c r="BV82" i="54" s="1"/>
  <c r="CT89" i="8"/>
  <c r="BV83" i="54" s="1"/>
  <c r="CT90" i="8"/>
  <c r="BV84" i="54" s="1"/>
  <c r="CT91" i="8"/>
  <c r="BV85" i="54" s="1"/>
  <c r="CT92" i="8"/>
  <c r="BV86" i="54" s="1"/>
  <c r="CT93" i="8"/>
  <c r="BV87" i="54" s="1"/>
  <c r="CT94" i="8"/>
  <c r="BV88" i="54" s="1"/>
  <c r="CT95" i="8"/>
  <c r="BV89" i="54" s="1"/>
  <c r="CT96" i="8"/>
  <c r="BV90" i="54" s="1"/>
  <c r="CT97" i="8"/>
  <c r="BV91" i="54" s="1"/>
  <c r="CT98" i="8"/>
  <c r="BV92" i="54" s="1"/>
  <c r="CT99" i="8"/>
  <c r="BV93" i="54" s="1"/>
  <c r="CT100" i="8"/>
  <c r="BV94" i="54" s="1"/>
  <c r="CT101" i="8"/>
  <c r="BV95" i="54" s="1"/>
  <c r="CT102" i="8"/>
  <c r="BV96" i="54" s="1"/>
  <c r="CT103" i="8"/>
  <c r="BV97" i="54" s="1"/>
  <c r="CT104" i="8"/>
  <c r="BV98" i="54" s="1"/>
  <c r="CT105" i="8"/>
  <c r="BV99" i="54" s="1"/>
  <c r="CT106" i="8"/>
  <c r="BV100" i="54" s="1"/>
  <c r="CT107" i="8"/>
  <c r="BV101" i="54" s="1"/>
  <c r="CT108" i="8"/>
  <c r="BV102" i="54" s="1"/>
  <c r="CT109" i="8"/>
  <c r="BV103" i="54" s="1"/>
  <c r="CT110" i="8"/>
  <c r="BV104" i="54" s="1"/>
  <c r="CU7" i="8" l="1"/>
  <c r="CV3" i="8" l="1"/>
  <c r="A12" i="15" l="1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" i="15"/>
  <c r="B11" i="15"/>
  <c r="C11" i="15"/>
  <c r="D11" i="15"/>
  <c r="F11" i="15"/>
  <c r="G11" i="15"/>
  <c r="H11" i="15"/>
  <c r="I11" i="15"/>
  <c r="M11" i="15"/>
  <c r="N11" i="15"/>
  <c r="O11" i="15"/>
  <c r="P11" i="15"/>
  <c r="Q11" i="15"/>
  <c r="R11" i="15"/>
  <c r="S11" i="15"/>
  <c r="T11" i="15"/>
  <c r="U11" i="15"/>
  <c r="AE53" i="15" l="1"/>
  <c r="AE47" i="15"/>
  <c r="AE38" i="15"/>
  <c r="AE28" i="15"/>
  <c r="AE26" i="15"/>
  <c r="AE60" i="15"/>
  <c r="AE46" i="15"/>
  <c r="AE27" i="15"/>
  <c r="AE25" i="15"/>
  <c r="AE18" i="15"/>
  <c r="AE37" i="15"/>
  <c r="AF62" i="15"/>
  <c r="AF48" i="15"/>
  <c r="AF50" i="15"/>
  <c r="AF69" i="15"/>
  <c r="AF67" i="15"/>
  <c r="AF16" i="15"/>
  <c r="AF61" i="15"/>
  <c r="AF68" i="15"/>
  <c r="AF70" i="15"/>
  <c r="AF58" i="15"/>
  <c r="AF31" i="15"/>
  <c r="AF42" i="15"/>
  <c r="AF77" i="15"/>
  <c r="AF66" i="15"/>
  <c r="AF45" i="15"/>
  <c r="AF35" i="15"/>
  <c r="AF19" i="15"/>
  <c r="AF37" i="15"/>
  <c r="AF53" i="15"/>
  <c r="AF44" i="15"/>
  <c r="AF51" i="15"/>
  <c r="AF59" i="15"/>
  <c r="AF60" i="15"/>
  <c r="AF33" i="15"/>
  <c r="AF18" i="15"/>
  <c r="AF17" i="15"/>
  <c r="AE75" i="15"/>
  <c r="AE65" i="15"/>
  <c r="AE43" i="15"/>
  <c r="AE74" i="15"/>
  <c r="AE63" i="15"/>
  <c r="AE57" i="15"/>
  <c r="AE49" i="15"/>
  <c r="AE72" i="15"/>
  <c r="AE14" i="15"/>
  <c r="AE15" i="15"/>
  <c r="AE68" i="15"/>
  <c r="AE58" i="15"/>
  <c r="AE52" i="15"/>
  <c r="AE50" i="15"/>
  <c r="AE21" i="15"/>
  <c r="AE42" i="15"/>
  <c r="AE41" i="15"/>
  <c r="AE64" i="15"/>
  <c r="AE56" i="15"/>
  <c r="AE36" i="15"/>
  <c r="AE32" i="15"/>
  <c r="AE30" i="15"/>
  <c r="AE34" i="15"/>
  <c r="AE16" i="15"/>
  <c r="AE69" i="15"/>
  <c r="L11" i="15"/>
  <c r="GC109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J10" i="8"/>
  <c r="I10" i="8"/>
  <c r="K11" i="15"/>
  <c r="K10" i="8"/>
  <c r="AD11" i="15"/>
  <c r="AE11" i="15"/>
  <c r="AF11" i="15"/>
  <c r="J11" i="15"/>
  <c r="GJ59" i="8" l="1"/>
  <c r="BJ11" i="15"/>
  <c r="BI11" i="15"/>
  <c r="BH11" i="15"/>
  <c r="GG36" i="8"/>
  <c r="GJ15" i="8"/>
  <c r="GI80" i="8"/>
  <c r="GC23" i="8"/>
  <c r="GF103" i="8"/>
  <c r="GI68" i="8"/>
  <c r="GF15" i="8"/>
  <c r="GI105" i="8"/>
  <c r="GG100" i="8"/>
  <c r="GI85" i="8"/>
  <c r="GH92" i="8"/>
  <c r="GE97" i="8"/>
  <c r="GH107" i="8"/>
  <c r="GG97" i="8"/>
  <c r="GF43" i="8"/>
  <c r="GG62" i="8"/>
  <c r="GC106" i="8"/>
  <c r="GE77" i="8"/>
  <c r="GJ74" i="8"/>
  <c r="GE81" i="8"/>
  <c r="GH99" i="8"/>
  <c r="GG89" i="8"/>
  <c r="GJ92" i="8"/>
  <c r="GD72" i="8"/>
  <c r="GG110" i="8"/>
  <c r="GF12" i="8"/>
  <c r="GG29" i="8"/>
  <c r="GF48" i="8"/>
  <c r="GD85" i="8"/>
  <c r="GG81" i="8"/>
  <c r="GF82" i="8"/>
  <c r="GH52" i="8"/>
  <c r="GE28" i="8"/>
  <c r="GF22" i="8"/>
  <c r="GH97" i="8"/>
  <c r="GC101" i="8"/>
  <c r="GE61" i="8"/>
  <c r="GF109" i="8"/>
  <c r="GF101" i="8"/>
  <c r="GH88" i="8"/>
  <c r="GJ66" i="8"/>
  <c r="GI12" i="8"/>
  <c r="GI103" i="8"/>
  <c r="GE93" i="8"/>
  <c r="GE76" i="8"/>
  <c r="GF32" i="8"/>
  <c r="GE67" i="8"/>
  <c r="GH105" i="8"/>
  <c r="GD97" i="8"/>
  <c r="GD81" i="8"/>
  <c r="GG47" i="8"/>
  <c r="GG95" i="8"/>
  <c r="GG87" i="8"/>
  <c r="GG79" i="8"/>
  <c r="GI64" i="8"/>
  <c r="GF31" i="8"/>
  <c r="GF90" i="8"/>
  <c r="GD78" i="8"/>
  <c r="GG78" i="8"/>
  <c r="GJ52" i="8"/>
  <c r="GD64" i="8"/>
  <c r="GE44" i="8"/>
  <c r="GJ17" i="8"/>
  <c r="GJ20" i="8"/>
  <c r="GG105" i="8"/>
  <c r="GI91" i="8"/>
  <c r="GF42" i="8"/>
  <c r="GF107" i="8"/>
  <c r="GF99" i="8"/>
  <c r="GH84" i="8"/>
  <c r="GJ58" i="8"/>
  <c r="GI109" i="8"/>
  <c r="GI101" i="8"/>
  <c r="GE89" i="8"/>
  <c r="GE68" i="8"/>
  <c r="GD14" i="8"/>
  <c r="GH12" i="8"/>
  <c r="GH103" i="8"/>
  <c r="GD93" i="8"/>
  <c r="GJ75" i="8"/>
  <c r="GG31" i="8"/>
  <c r="GG93" i="8"/>
  <c r="GG85" i="8"/>
  <c r="GI76" i="8"/>
  <c r="GI59" i="8"/>
  <c r="GI20" i="8"/>
  <c r="GJ87" i="8"/>
  <c r="GF66" i="8"/>
  <c r="GC74" i="8"/>
  <c r="GJ36" i="8"/>
  <c r="GC56" i="8"/>
  <c r="GF26" i="8"/>
  <c r="GF105" i="8"/>
  <c r="GH96" i="8"/>
  <c r="GH80" i="8"/>
  <c r="GG45" i="8"/>
  <c r="GI107" i="8"/>
  <c r="GI99" i="8"/>
  <c r="GE85" i="8"/>
  <c r="GE60" i="8"/>
  <c r="GI88" i="8"/>
  <c r="GH109" i="8"/>
  <c r="GH101" i="8"/>
  <c r="GD89" i="8"/>
  <c r="GJ67" i="8"/>
  <c r="GC13" i="8"/>
  <c r="GG91" i="8"/>
  <c r="GG83" i="8"/>
  <c r="GI72" i="8"/>
  <c r="GF53" i="8"/>
  <c r="GJ95" i="8"/>
  <c r="GJ84" i="8"/>
  <c r="GF57" i="8"/>
  <c r="GG68" i="8"/>
  <c r="GD20" i="8"/>
  <c r="GC40" i="8"/>
  <c r="GE38" i="8"/>
  <c r="GJ13" i="8"/>
  <c r="GF20" i="8"/>
  <c r="GF21" i="8"/>
  <c r="GF18" i="8"/>
  <c r="GJ18" i="8"/>
  <c r="GG104" i="8"/>
  <c r="GC108" i="8"/>
  <c r="GC100" i="8"/>
  <c r="GG107" i="8"/>
  <c r="GG99" i="8"/>
  <c r="GE98" i="8"/>
  <c r="GC103" i="8"/>
  <c r="GI92" i="8"/>
  <c r="GI86" i="8"/>
  <c r="GI79" i="8"/>
  <c r="GE65" i="8"/>
  <c r="GF46" i="8"/>
  <c r="GF30" i="8"/>
  <c r="GJ12" i="8"/>
  <c r="GJ109" i="8"/>
  <c r="GJ107" i="8"/>
  <c r="GJ105" i="8"/>
  <c r="GJ103" i="8"/>
  <c r="GJ101" i="8"/>
  <c r="GJ99" i="8"/>
  <c r="GF97" i="8"/>
  <c r="GH93" i="8"/>
  <c r="GH89" i="8"/>
  <c r="GH85" i="8"/>
  <c r="GH81" i="8"/>
  <c r="GJ76" i="8"/>
  <c r="GJ68" i="8"/>
  <c r="GJ60" i="8"/>
  <c r="GG49" i="8"/>
  <c r="GG33" i="8"/>
  <c r="GH15" i="8"/>
  <c r="GE110" i="8"/>
  <c r="GE108" i="8"/>
  <c r="GE106" i="8"/>
  <c r="GE104" i="8"/>
  <c r="GE102" i="8"/>
  <c r="GE100" i="8"/>
  <c r="GJ97" i="8"/>
  <c r="GE94" i="8"/>
  <c r="GE90" i="8"/>
  <c r="GE86" i="8"/>
  <c r="GE82" i="8"/>
  <c r="GJ77" i="8"/>
  <c r="GE70" i="8"/>
  <c r="GE62" i="8"/>
  <c r="GF52" i="8"/>
  <c r="GF36" i="8"/>
  <c r="GG19" i="8"/>
  <c r="GI94" i="8"/>
  <c r="GI82" i="8"/>
  <c r="GE71" i="8"/>
  <c r="GF54" i="8"/>
  <c r="GD110" i="8"/>
  <c r="GD108" i="8"/>
  <c r="GD106" i="8"/>
  <c r="GD104" i="8"/>
  <c r="GD102" i="8"/>
  <c r="GD100" i="8"/>
  <c r="GI97" i="8"/>
  <c r="GD94" i="8"/>
  <c r="GD90" i="8"/>
  <c r="GD86" i="8"/>
  <c r="GD82" i="8"/>
  <c r="GI77" i="8"/>
  <c r="GJ69" i="8"/>
  <c r="GJ61" i="8"/>
  <c r="GG51" i="8"/>
  <c r="GG35" i="8"/>
  <c r="GE18" i="8"/>
  <c r="GC98" i="8"/>
  <c r="GC96" i="8"/>
  <c r="GC94" i="8"/>
  <c r="GC92" i="8"/>
  <c r="GC90" i="8"/>
  <c r="GC88" i="8"/>
  <c r="GC86" i="8"/>
  <c r="GC84" i="8"/>
  <c r="GC82" i="8"/>
  <c r="GC80" i="8"/>
  <c r="GH77" i="8"/>
  <c r="GI73" i="8"/>
  <c r="GI69" i="8"/>
  <c r="GI65" i="8"/>
  <c r="GI61" i="8"/>
  <c r="GF55" i="8"/>
  <c r="GF45" i="8"/>
  <c r="GF35" i="8"/>
  <c r="GF23" i="8"/>
  <c r="GF96" i="8"/>
  <c r="GJ93" i="8"/>
  <c r="GJ90" i="8"/>
  <c r="GF88" i="8"/>
  <c r="GJ85" i="8"/>
  <c r="GJ82" i="8"/>
  <c r="GJ79" i="8"/>
  <c r="GF70" i="8"/>
  <c r="GF58" i="8"/>
  <c r="GG42" i="8"/>
  <c r="GH19" i="8"/>
  <c r="GG74" i="8"/>
  <c r="GC70" i="8"/>
  <c r="GG64" i="8"/>
  <c r="GC58" i="8"/>
  <c r="GJ43" i="8"/>
  <c r="GJ27" i="8"/>
  <c r="GH75" i="8"/>
  <c r="GH67" i="8"/>
  <c r="GH59" i="8"/>
  <c r="GC47" i="8"/>
  <c r="GC31" i="8"/>
  <c r="GE48" i="8"/>
  <c r="GE32" i="8"/>
  <c r="GC14" i="8"/>
  <c r="GH27" i="8"/>
  <c r="GJ21" i="8"/>
  <c r="GF17" i="8"/>
  <c r="GJ19" i="8"/>
  <c r="GJ14" i="8"/>
  <c r="GJ22" i="8"/>
  <c r="GC12" i="8"/>
  <c r="GC104" i="8"/>
  <c r="GG12" i="8"/>
  <c r="GG103" i="8"/>
  <c r="GG106" i="8"/>
  <c r="GC107" i="8"/>
  <c r="GJ98" i="8"/>
  <c r="GI90" i="8"/>
  <c r="GI83" i="8"/>
  <c r="GE73" i="8"/>
  <c r="GE57" i="8"/>
  <c r="GF38" i="8"/>
  <c r="GD22" i="8"/>
  <c r="GJ110" i="8"/>
  <c r="GJ108" i="8"/>
  <c r="GJ106" i="8"/>
  <c r="GJ104" i="8"/>
  <c r="GJ102" i="8"/>
  <c r="GJ100" i="8"/>
  <c r="GI98" i="8"/>
  <c r="GH95" i="8"/>
  <c r="GH91" i="8"/>
  <c r="GH87" i="8"/>
  <c r="GH83" i="8"/>
  <c r="GH79" i="8"/>
  <c r="GJ72" i="8"/>
  <c r="GJ64" i="8"/>
  <c r="GJ56" i="8"/>
  <c r="GG41" i="8"/>
  <c r="GG25" i="8"/>
  <c r="GE12" i="8"/>
  <c r="GE109" i="8"/>
  <c r="GE107" i="8"/>
  <c r="GE105" i="8"/>
  <c r="GE103" i="8"/>
  <c r="GE101" i="8"/>
  <c r="GE99" i="8"/>
  <c r="GE96" i="8"/>
  <c r="GE92" i="8"/>
  <c r="GE88" i="8"/>
  <c r="GE84" i="8"/>
  <c r="GE80" i="8"/>
  <c r="GE74" i="8"/>
  <c r="GE66" i="8"/>
  <c r="GE58" i="8"/>
  <c r="GF44" i="8"/>
  <c r="GF28" i="8"/>
  <c r="GI96" i="8"/>
  <c r="GI87" i="8"/>
  <c r="GH78" i="8"/>
  <c r="GE63" i="8"/>
  <c r="GD12" i="8"/>
  <c r="GD109" i="8"/>
  <c r="GD107" i="8"/>
  <c r="GD105" i="8"/>
  <c r="GD103" i="8"/>
  <c r="GD101" i="8"/>
  <c r="GD99" i="8"/>
  <c r="GD96" i="8"/>
  <c r="GD92" i="8"/>
  <c r="GD88" i="8"/>
  <c r="GD84" i="8"/>
  <c r="GD80" i="8"/>
  <c r="GJ73" i="8"/>
  <c r="GJ65" i="8"/>
  <c r="GJ57" i="8"/>
  <c r="GG43" i="8"/>
  <c r="GG27" i="8"/>
  <c r="GC99" i="8"/>
  <c r="GC97" i="8"/>
  <c r="GC95" i="8"/>
  <c r="GC93" i="8"/>
  <c r="GC91" i="8"/>
  <c r="GC89" i="8"/>
  <c r="GC87" i="8"/>
  <c r="GC85" i="8"/>
  <c r="GC83" i="8"/>
  <c r="GC81" i="8"/>
  <c r="GJ78" i="8"/>
  <c r="GI75" i="8"/>
  <c r="GI71" i="8"/>
  <c r="GI67" i="8"/>
  <c r="GI63" i="8"/>
  <c r="GI58" i="8"/>
  <c r="GF51" i="8"/>
  <c r="GF39" i="8"/>
  <c r="GF29" i="8"/>
  <c r="GD18" i="8"/>
  <c r="GJ94" i="8"/>
  <c r="GF92" i="8"/>
  <c r="GJ89" i="8"/>
  <c r="GJ86" i="8"/>
  <c r="GF84" i="8"/>
  <c r="GJ81" i="8"/>
  <c r="GF74" i="8"/>
  <c r="GF65" i="8"/>
  <c r="GG52" i="8"/>
  <c r="GG28" i="8"/>
  <c r="GC78" i="8"/>
  <c r="GG72" i="8"/>
  <c r="GG66" i="8"/>
  <c r="GC62" i="8"/>
  <c r="GJ51" i="8"/>
  <c r="GJ35" i="8"/>
  <c r="GI18" i="8"/>
  <c r="GH71" i="8"/>
  <c r="GH63" i="8"/>
  <c r="GC55" i="8"/>
  <c r="GC39" i="8"/>
  <c r="GE56" i="8"/>
  <c r="GE40" i="8"/>
  <c r="GE24" i="8"/>
  <c r="GH48" i="8"/>
  <c r="GF16" i="8"/>
  <c r="GF19" i="8"/>
  <c r="GF14" i="8"/>
  <c r="GJ16" i="8"/>
  <c r="GG108" i="8"/>
  <c r="GC110" i="8"/>
  <c r="GC102" i="8"/>
  <c r="GG109" i="8"/>
  <c r="GG101" i="8"/>
  <c r="GG102" i="8"/>
  <c r="GC105" i="8"/>
  <c r="GI93" i="8"/>
  <c r="GI89" i="8"/>
  <c r="GI81" i="8"/>
  <c r="GE69" i="8"/>
  <c r="GF50" i="8"/>
  <c r="GF34" i="8"/>
  <c r="GI16" i="8"/>
  <c r="GF110" i="8"/>
  <c r="GF108" i="8"/>
  <c r="GF106" i="8"/>
  <c r="GF104" i="8"/>
  <c r="GF102" i="8"/>
  <c r="GF100" i="8"/>
  <c r="GD98" i="8"/>
  <c r="GH94" i="8"/>
  <c r="GH90" i="8"/>
  <c r="GH86" i="8"/>
  <c r="GH82" i="8"/>
  <c r="GF78" i="8"/>
  <c r="GJ70" i="8"/>
  <c r="GJ62" i="8"/>
  <c r="GG53" i="8"/>
  <c r="GG37" i="8"/>
  <c r="GC21" i="8"/>
  <c r="GI110" i="8"/>
  <c r="GI108" i="8"/>
  <c r="GI106" i="8"/>
  <c r="GI104" i="8"/>
  <c r="GI102" i="8"/>
  <c r="GI100" i="8"/>
  <c r="GH98" i="8"/>
  <c r="GE95" i="8"/>
  <c r="GE91" i="8"/>
  <c r="GE87" i="8"/>
  <c r="GE83" i="8"/>
  <c r="GE79" i="8"/>
  <c r="GE72" i="8"/>
  <c r="GE64" i="8"/>
  <c r="GD56" i="8"/>
  <c r="GF40" i="8"/>
  <c r="GF24" i="8"/>
  <c r="GI95" i="8"/>
  <c r="GI84" i="8"/>
  <c r="GE75" i="8"/>
  <c r="GE59" i="8"/>
  <c r="GH110" i="8"/>
  <c r="GH108" i="8"/>
  <c r="GH106" i="8"/>
  <c r="GH104" i="8"/>
  <c r="GH102" i="8"/>
  <c r="GH100" i="8"/>
  <c r="GF98" i="8"/>
  <c r="GD95" i="8"/>
  <c r="GD91" i="8"/>
  <c r="GD87" i="8"/>
  <c r="GD83" i="8"/>
  <c r="GD79" i="8"/>
  <c r="GJ71" i="8"/>
  <c r="GJ63" i="8"/>
  <c r="GG55" i="8"/>
  <c r="GG39" i="8"/>
  <c r="GG23" i="8"/>
  <c r="GG98" i="8"/>
  <c r="GG96" i="8"/>
  <c r="GG94" i="8"/>
  <c r="GG92" i="8"/>
  <c r="GG90" i="8"/>
  <c r="GG88" i="8"/>
  <c r="GG86" i="8"/>
  <c r="GG84" i="8"/>
  <c r="GG82" i="8"/>
  <c r="GG80" i="8"/>
  <c r="GE78" i="8"/>
  <c r="GI74" i="8"/>
  <c r="GI70" i="8"/>
  <c r="GI66" i="8"/>
  <c r="GI62" i="8"/>
  <c r="GI57" i="8"/>
  <c r="GF47" i="8"/>
  <c r="GF37" i="8"/>
  <c r="GF27" i="8"/>
  <c r="GJ96" i="8"/>
  <c r="GF94" i="8"/>
  <c r="GJ91" i="8"/>
  <c r="GJ88" i="8"/>
  <c r="GF86" i="8"/>
  <c r="GJ83" i="8"/>
  <c r="GF80" i="8"/>
  <c r="GF73" i="8"/>
  <c r="GF62" i="8"/>
  <c r="GG44" i="8"/>
  <c r="GG26" i="8"/>
  <c r="GG76" i="8"/>
  <c r="GG70" i="8"/>
  <c r="GC66" i="8"/>
  <c r="GG58" i="8"/>
  <c r="GJ44" i="8"/>
  <c r="GJ28" i="8"/>
  <c r="GD76" i="8"/>
  <c r="GD68" i="8"/>
  <c r="GD60" i="8"/>
  <c r="GC48" i="8"/>
  <c r="GC32" i="8"/>
  <c r="GE52" i="8"/>
  <c r="GE36" i="8"/>
  <c r="GE19" i="8"/>
  <c r="GH42" i="8"/>
  <c r="GC24" i="8"/>
  <c r="GH13" i="8"/>
  <c r="GI52" i="8"/>
  <c r="GI48" i="8"/>
  <c r="GI44" i="8"/>
  <c r="GI40" i="8"/>
  <c r="GI36" i="8"/>
  <c r="GI32" i="8"/>
  <c r="GI28" i="8"/>
  <c r="GI24" i="8"/>
  <c r="GC20" i="8"/>
  <c r="GH14" i="8"/>
  <c r="GD53" i="8"/>
  <c r="GD49" i="8"/>
  <c r="GH43" i="8"/>
  <c r="GH29" i="8"/>
  <c r="GD13" i="8"/>
  <c r="GH23" i="8"/>
  <c r="GH31" i="8"/>
  <c r="GH39" i="8"/>
  <c r="GH44" i="8"/>
  <c r="GH47" i="8"/>
  <c r="GH49" i="8"/>
  <c r="GH51" i="8"/>
  <c r="GH53" i="8"/>
  <c r="GH55" i="8"/>
  <c r="GE15" i="8"/>
  <c r="GC18" i="8"/>
  <c r="GH20" i="8"/>
  <c r="GE23" i="8"/>
  <c r="GE25" i="8"/>
  <c r="GE27" i="8"/>
  <c r="GE29" i="8"/>
  <c r="GE31" i="8"/>
  <c r="GE33" i="8"/>
  <c r="GE35" i="8"/>
  <c r="GE37" i="8"/>
  <c r="GE39" i="8"/>
  <c r="GE41" i="8"/>
  <c r="GE43" i="8"/>
  <c r="GE45" i="8"/>
  <c r="GE47" i="8"/>
  <c r="GE49" i="8"/>
  <c r="GE51" i="8"/>
  <c r="GE53" i="8"/>
  <c r="GE55" i="8"/>
  <c r="GC15" i="8"/>
  <c r="GE20" i="8"/>
  <c r="GC25" i="8"/>
  <c r="GC29" i="8"/>
  <c r="GC33" i="8"/>
  <c r="GC37" i="8"/>
  <c r="GC41" i="8"/>
  <c r="GC45" i="8"/>
  <c r="GC49" i="8"/>
  <c r="GC53" i="8"/>
  <c r="GH56" i="8"/>
  <c r="GH58" i="8"/>
  <c r="GH60" i="8"/>
  <c r="GH62" i="8"/>
  <c r="GH64" i="8"/>
  <c r="GH66" i="8"/>
  <c r="GH68" i="8"/>
  <c r="GH70" i="8"/>
  <c r="GH72" i="8"/>
  <c r="GH74" i="8"/>
  <c r="GH76" i="8"/>
  <c r="GD16" i="8"/>
  <c r="GG21" i="8"/>
  <c r="GJ25" i="8"/>
  <c r="GJ29" i="8"/>
  <c r="GJ33" i="8"/>
  <c r="GJ37" i="8"/>
  <c r="GJ41" i="8"/>
  <c r="GJ45" i="8"/>
  <c r="GJ49" i="8"/>
  <c r="GJ53" i="8"/>
  <c r="GC57" i="8"/>
  <c r="GC59" i="8"/>
  <c r="GC61" i="8"/>
  <c r="GC63" i="8"/>
  <c r="GC65" i="8"/>
  <c r="GC67" i="8"/>
  <c r="GC69" i="8"/>
  <c r="GC71" i="8"/>
  <c r="GC73" i="8"/>
  <c r="GC75" i="8"/>
  <c r="GC77" i="8"/>
  <c r="GC79" i="8"/>
  <c r="GE22" i="8"/>
  <c r="GG30" i="8"/>
  <c r="GG38" i="8"/>
  <c r="GG46" i="8"/>
  <c r="GG54" i="8"/>
  <c r="GF59" i="8"/>
  <c r="GF63" i="8"/>
  <c r="GF67" i="8"/>
  <c r="GF71" i="8"/>
  <c r="GF75" i="8"/>
  <c r="GI78" i="8"/>
  <c r="GJ80" i="8"/>
  <c r="GI15" i="8"/>
  <c r="GH25" i="8"/>
  <c r="GH33" i="8"/>
  <c r="GH41" i="8"/>
  <c r="GH45" i="8"/>
  <c r="GD48" i="8"/>
  <c r="GD50" i="8"/>
  <c r="GD52" i="8"/>
  <c r="GD54" i="8"/>
  <c r="GE13" i="8"/>
  <c r="GC16" i="8"/>
  <c r="GH18" i="8"/>
  <c r="GE21" i="8"/>
  <c r="GI23" i="8"/>
  <c r="GI25" i="8"/>
  <c r="GI27" i="8"/>
  <c r="GI29" i="8"/>
  <c r="GI31" i="8"/>
  <c r="GI33" i="8"/>
  <c r="GI35" i="8"/>
  <c r="GI37" i="8"/>
  <c r="GI39" i="8"/>
  <c r="GI41" i="8"/>
  <c r="GI43" i="8"/>
  <c r="GI45" i="8"/>
  <c r="GI47" i="8"/>
  <c r="GI49" i="8"/>
  <c r="GI51" i="8"/>
  <c r="GI53" i="8"/>
  <c r="GI55" i="8"/>
  <c r="GE16" i="8"/>
  <c r="GH21" i="8"/>
  <c r="GC26" i="8"/>
  <c r="GC30" i="8"/>
  <c r="GC34" i="8"/>
  <c r="GC38" i="8"/>
  <c r="GC42" i="8"/>
  <c r="GC46" i="8"/>
  <c r="GC50" i="8"/>
  <c r="GC54" i="8"/>
  <c r="GD57" i="8"/>
  <c r="GD59" i="8"/>
  <c r="GD61" i="8"/>
  <c r="GD63" i="8"/>
  <c r="GD65" i="8"/>
  <c r="GD67" i="8"/>
  <c r="GD69" i="8"/>
  <c r="GD71" i="8"/>
  <c r="GD73" i="8"/>
  <c r="GD75" i="8"/>
  <c r="GD77" i="8"/>
  <c r="GG17" i="8"/>
  <c r="GI22" i="8"/>
  <c r="GJ26" i="8"/>
  <c r="GJ30" i="8"/>
  <c r="GJ34" i="8"/>
  <c r="GJ38" i="8"/>
  <c r="GJ42" i="8"/>
  <c r="GJ46" i="8"/>
  <c r="GJ50" i="8"/>
  <c r="GJ54" i="8"/>
  <c r="GG57" i="8"/>
  <c r="GG59" i="8"/>
  <c r="GG61" i="8"/>
  <c r="GG63" i="8"/>
  <c r="GG65" i="8"/>
  <c r="GG67" i="8"/>
  <c r="GG69" i="8"/>
  <c r="GG71" i="8"/>
  <c r="GG73" i="8"/>
  <c r="GG75" i="8"/>
  <c r="GG77" i="8"/>
  <c r="GE14" i="8"/>
  <c r="GG24" i="8"/>
  <c r="GG32" i="8"/>
  <c r="GG40" i="8"/>
  <c r="GG48" i="8"/>
  <c r="GF56" i="8"/>
  <c r="GF60" i="8"/>
  <c r="GF64" i="8"/>
  <c r="GF68" i="8"/>
  <c r="GF72" i="8"/>
  <c r="GF76" i="8"/>
  <c r="GF79" i="8"/>
  <c r="GG60" i="8"/>
  <c r="GG56" i="8"/>
  <c r="GJ48" i="8"/>
  <c r="GJ40" i="8"/>
  <c r="GJ32" i="8"/>
  <c r="GJ24" i="8"/>
  <c r="GI14" i="8"/>
  <c r="GD74" i="8"/>
  <c r="GD70" i="8"/>
  <c r="GD66" i="8"/>
  <c r="GD62" i="8"/>
  <c r="GD58" i="8"/>
  <c r="GC52" i="8"/>
  <c r="GC44" i="8"/>
  <c r="GC36" i="8"/>
  <c r="GC28" i="8"/>
  <c r="GC19" i="8"/>
  <c r="GI54" i="8"/>
  <c r="GI50" i="8"/>
  <c r="GI46" i="8"/>
  <c r="GI42" i="8"/>
  <c r="GI38" i="8"/>
  <c r="GI34" i="8"/>
  <c r="GI30" i="8"/>
  <c r="GI26" i="8"/>
  <c r="GH22" i="8"/>
  <c r="GE17" i="8"/>
  <c r="GD55" i="8"/>
  <c r="GD51" i="8"/>
  <c r="GD47" i="8"/>
  <c r="GH37" i="8"/>
  <c r="GD21" i="8"/>
  <c r="GI60" i="8"/>
  <c r="GI56" i="8"/>
  <c r="GF49" i="8"/>
  <c r="GF41" i="8"/>
  <c r="GF33" i="8"/>
  <c r="GF25" i="8"/>
  <c r="GG15" i="8"/>
  <c r="GF95" i="8"/>
  <c r="GF93" i="8"/>
  <c r="GF91" i="8"/>
  <c r="GF89" i="8"/>
  <c r="GF87" i="8"/>
  <c r="GF85" i="8"/>
  <c r="GF83" i="8"/>
  <c r="GF81" i="8"/>
  <c r="GF77" i="8"/>
  <c r="GF69" i="8"/>
  <c r="GF61" i="8"/>
  <c r="GG50" i="8"/>
  <c r="GG34" i="8"/>
  <c r="GC17" i="8"/>
  <c r="GC76" i="8"/>
  <c r="GC72" i="8"/>
  <c r="GC68" i="8"/>
  <c r="GC64" i="8"/>
  <c r="GC60" i="8"/>
  <c r="GJ55" i="8"/>
  <c r="GJ47" i="8"/>
  <c r="GJ39" i="8"/>
  <c r="GJ31" i="8"/>
  <c r="GJ23" i="8"/>
  <c r="GG13" i="8"/>
  <c r="GH73" i="8"/>
  <c r="GH69" i="8"/>
  <c r="GH65" i="8"/>
  <c r="GH61" i="8"/>
  <c r="GH57" i="8"/>
  <c r="GC51" i="8"/>
  <c r="GC43" i="8"/>
  <c r="GC35" i="8"/>
  <c r="GC27" i="8"/>
  <c r="GH17" i="8"/>
  <c r="GE54" i="8"/>
  <c r="GE50" i="8"/>
  <c r="GE46" i="8"/>
  <c r="GE42" i="8"/>
  <c r="GE34" i="8"/>
  <c r="GE30" i="8"/>
  <c r="GE26" i="8"/>
  <c r="GC22" i="8"/>
  <c r="GH16" i="8"/>
  <c r="GH54" i="8"/>
  <c r="GH50" i="8"/>
  <c r="GH46" i="8"/>
  <c r="GH35" i="8"/>
  <c r="GG18" i="8"/>
  <c r="GI13" i="8"/>
  <c r="GD45" i="8"/>
  <c r="GD43" i="8"/>
  <c r="GD41" i="8"/>
  <c r="GD39" i="8"/>
  <c r="GD37" i="8"/>
  <c r="GD35" i="8"/>
  <c r="GD33" i="8"/>
  <c r="GD31" i="8"/>
  <c r="GD29" i="8"/>
  <c r="GD27" i="8"/>
  <c r="GD25" i="8"/>
  <c r="GD23" i="8"/>
  <c r="GG20" i="8"/>
  <c r="GI17" i="8"/>
  <c r="GD15" i="8"/>
  <c r="GF13" i="8"/>
  <c r="GH40" i="8"/>
  <c r="GH38" i="8"/>
  <c r="GH36" i="8"/>
  <c r="GH34" i="8"/>
  <c r="GH32" i="8"/>
  <c r="GH30" i="8"/>
  <c r="GH28" i="8"/>
  <c r="GH26" i="8"/>
  <c r="GH24" i="8"/>
  <c r="GG22" i="8"/>
  <c r="GI19" i="8"/>
  <c r="GD17" i="8"/>
  <c r="GG14" i="8"/>
  <c r="GD46" i="8"/>
  <c r="GD44" i="8"/>
  <c r="GD42" i="8"/>
  <c r="GD40" i="8"/>
  <c r="GD38" i="8"/>
  <c r="GD36" i="8"/>
  <c r="GD34" i="8"/>
  <c r="GD32" i="8"/>
  <c r="GD30" i="8"/>
  <c r="GD28" i="8"/>
  <c r="GD26" i="8"/>
  <c r="GD24" i="8"/>
  <c r="GI21" i="8"/>
  <c r="GD19" i="8"/>
  <c r="GG16" i="8"/>
  <c r="F10" i="8"/>
  <c r="BF11" i="15"/>
  <c r="BE11" i="15"/>
  <c r="BC11" i="15"/>
  <c r="BB11" i="15"/>
  <c r="BA11" i="15"/>
  <c r="AW11" i="15"/>
  <c r="BG11" i="15"/>
  <c r="AZ11" i="15"/>
  <c r="BD11" i="15"/>
  <c r="AY11" i="15"/>
  <c r="AX11" i="15"/>
  <c r="AV11" i="15"/>
  <c r="AS11" i="15"/>
  <c r="AO11" i="15"/>
  <c r="AN11" i="15"/>
  <c r="AU11" i="15"/>
  <c r="AQ11" i="15"/>
  <c r="AM11" i="15"/>
  <c r="AT11" i="15"/>
  <c r="AP11" i="15"/>
  <c r="AR11" i="15"/>
  <c r="AL11" i="15"/>
  <c r="AI11" i="15"/>
  <c r="AK11" i="15"/>
  <c r="AH11" i="15"/>
  <c r="AJ11" i="15"/>
  <c r="AG11" i="15"/>
  <c r="BJ111" i="15" l="1"/>
  <c r="BB111" i="15"/>
  <c r="BH111" i="15"/>
  <c r="BI111" i="15"/>
  <c r="AW111" i="15"/>
  <c r="BG111" i="15"/>
  <c r="BE111" i="15"/>
  <c r="AY111" i="15"/>
  <c r="BD111" i="15"/>
  <c r="AV111" i="15"/>
  <c r="BA111" i="15"/>
  <c r="BF111" i="15"/>
  <c r="AX111" i="15"/>
  <c r="AZ111" i="15"/>
  <c r="BC111" i="15"/>
  <c r="CX3" i="8"/>
  <c r="CU3" i="8"/>
  <c r="F12" i="20" l="1"/>
  <c r="B9" i="20"/>
  <c r="D10" i="20"/>
  <c r="B89" i="20"/>
  <c r="F89" i="20"/>
  <c r="G89" i="20"/>
  <c r="H89" i="20"/>
  <c r="I89" i="20"/>
  <c r="J89" i="20"/>
  <c r="K89" i="20"/>
  <c r="L89" i="20"/>
  <c r="M89" i="20"/>
  <c r="N89" i="20"/>
  <c r="O89" i="20"/>
  <c r="P89" i="20"/>
  <c r="Q89" i="20"/>
  <c r="R89" i="20"/>
  <c r="S89" i="20"/>
  <c r="T89" i="20"/>
  <c r="U89" i="20"/>
  <c r="V89" i="20"/>
  <c r="W89" i="20"/>
  <c r="X89" i="20"/>
  <c r="Y89" i="20"/>
  <c r="Z89" i="20"/>
  <c r="AA89" i="20"/>
  <c r="AB89" i="20"/>
  <c r="AC89" i="20"/>
  <c r="AD89" i="20"/>
  <c r="AE89" i="20"/>
  <c r="AF89" i="20"/>
  <c r="AH89" i="20"/>
  <c r="AI89" i="20"/>
  <c r="AJ89" i="20"/>
  <c r="B90" i="20"/>
  <c r="F90" i="20"/>
  <c r="G90" i="20"/>
  <c r="H90" i="20"/>
  <c r="I90" i="20"/>
  <c r="J90" i="20"/>
  <c r="K90" i="20"/>
  <c r="L90" i="20"/>
  <c r="M90" i="20"/>
  <c r="N90" i="20"/>
  <c r="O90" i="20"/>
  <c r="P90" i="20"/>
  <c r="Q90" i="20"/>
  <c r="R90" i="20"/>
  <c r="S90" i="20"/>
  <c r="T90" i="20"/>
  <c r="U90" i="20"/>
  <c r="V90" i="20"/>
  <c r="W90" i="20"/>
  <c r="X90" i="20"/>
  <c r="Y90" i="20"/>
  <c r="Z90" i="20"/>
  <c r="AA90" i="20"/>
  <c r="AB90" i="20"/>
  <c r="AC90" i="20"/>
  <c r="AD90" i="20"/>
  <c r="AE90" i="20"/>
  <c r="AF90" i="20"/>
  <c r="AH90" i="20"/>
  <c r="AI90" i="20"/>
  <c r="AJ90" i="20"/>
  <c r="B91" i="20"/>
  <c r="F91" i="20"/>
  <c r="G91" i="20"/>
  <c r="H91" i="20"/>
  <c r="I91" i="20"/>
  <c r="J91" i="20"/>
  <c r="K91" i="20"/>
  <c r="L91" i="20"/>
  <c r="M91" i="20"/>
  <c r="N91" i="20"/>
  <c r="O91" i="20"/>
  <c r="P91" i="20"/>
  <c r="Q91" i="20"/>
  <c r="R91" i="20"/>
  <c r="S91" i="20"/>
  <c r="T91" i="20"/>
  <c r="U91" i="20"/>
  <c r="V91" i="20"/>
  <c r="W91" i="20"/>
  <c r="X91" i="20"/>
  <c r="Y91" i="20"/>
  <c r="Z91" i="20"/>
  <c r="AA91" i="20"/>
  <c r="AB91" i="20"/>
  <c r="AC91" i="20"/>
  <c r="AD91" i="20"/>
  <c r="AE91" i="20"/>
  <c r="AF91" i="20"/>
  <c r="AH91" i="20"/>
  <c r="AI91" i="20"/>
  <c r="AJ91" i="20"/>
  <c r="B92" i="20"/>
  <c r="F92" i="20"/>
  <c r="G92" i="20"/>
  <c r="H92" i="20"/>
  <c r="I92" i="20"/>
  <c r="J92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AB92" i="20"/>
  <c r="AC92" i="20"/>
  <c r="AD92" i="20"/>
  <c r="AE92" i="20"/>
  <c r="AF92" i="20"/>
  <c r="AH92" i="20"/>
  <c r="AI92" i="20"/>
  <c r="AJ92" i="20"/>
  <c r="B93" i="20"/>
  <c r="C93" i="20"/>
  <c r="D93" i="20"/>
  <c r="E93" i="20"/>
  <c r="F93" i="20"/>
  <c r="G93" i="20"/>
  <c r="H93" i="20"/>
  <c r="I93" i="20"/>
  <c r="J93" i="20"/>
  <c r="K93" i="20"/>
  <c r="L93" i="20"/>
  <c r="M93" i="20"/>
  <c r="N93" i="20"/>
  <c r="O93" i="20"/>
  <c r="P93" i="20"/>
  <c r="Q93" i="20"/>
  <c r="R93" i="20"/>
  <c r="S93" i="20"/>
  <c r="T93" i="20"/>
  <c r="U93" i="20"/>
  <c r="V93" i="20"/>
  <c r="W93" i="20"/>
  <c r="X93" i="20"/>
  <c r="Y93" i="20"/>
  <c r="Z93" i="20"/>
  <c r="AA93" i="20"/>
  <c r="AB93" i="20"/>
  <c r="AC93" i="20"/>
  <c r="AD93" i="20"/>
  <c r="AE93" i="20"/>
  <c r="AF93" i="20"/>
  <c r="AH93" i="20"/>
  <c r="AI93" i="20"/>
  <c r="AJ93" i="20"/>
  <c r="B94" i="20"/>
  <c r="C94" i="20"/>
  <c r="F94" i="20"/>
  <c r="G94" i="20"/>
  <c r="H94" i="20"/>
  <c r="I94" i="20"/>
  <c r="J94" i="20"/>
  <c r="K94" i="20"/>
  <c r="L94" i="20"/>
  <c r="M94" i="20"/>
  <c r="N94" i="20"/>
  <c r="O94" i="20"/>
  <c r="P94" i="20"/>
  <c r="Q94" i="20"/>
  <c r="R94" i="20"/>
  <c r="S94" i="20"/>
  <c r="T94" i="20"/>
  <c r="U94" i="20"/>
  <c r="V94" i="20"/>
  <c r="W94" i="20"/>
  <c r="X94" i="20"/>
  <c r="Y94" i="20"/>
  <c r="Z94" i="20"/>
  <c r="AA94" i="20"/>
  <c r="AB94" i="20"/>
  <c r="AC94" i="20"/>
  <c r="AD94" i="20"/>
  <c r="AE94" i="20"/>
  <c r="AF94" i="20"/>
  <c r="AH94" i="20"/>
  <c r="AI94" i="20"/>
  <c r="AJ94" i="20"/>
  <c r="B95" i="20"/>
  <c r="F95" i="20"/>
  <c r="G95" i="20"/>
  <c r="H95" i="20"/>
  <c r="I95" i="20"/>
  <c r="J95" i="20"/>
  <c r="K95" i="20"/>
  <c r="L95" i="20"/>
  <c r="M95" i="20"/>
  <c r="N95" i="20"/>
  <c r="O95" i="20"/>
  <c r="P95" i="20"/>
  <c r="Q95" i="20"/>
  <c r="R95" i="20"/>
  <c r="S95" i="20"/>
  <c r="T95" i="20"/>
  <c r="U95" i="20"/>
  <c r="V95" i="20"/>
  <c r="W95" i="20"/>
  <c r="X95" i="20"/>
  <c r="Y95" i="20"/>
  <c r="Z95" i="20"/>
  <c r="AA95" i="20"/>
  <c r="AB95" i="20"/>
  <c r="AC95" i="20"/>
  <c r="AD95" i="20"/>
  <c r="AE95" i="20"/>
  <c r="AF95" i="20"/>
  <c r="AH95" i="20"/>
  <c r="AI95" i="20"/>
  <c r="AJ95" i="20"/>
  <c r="B96" i="20"/>
  <c r="F96" i="20"/>
  <c r="G96" i="20"/>
  <c r="H96" i="20"/>
  <c r="I96" i="20"/>
  <c r="J96" i="20"/>
  <c r="K96" i="20"/>
  <c r="L96" i="20"/>
  <c r="M96" i="20"/>
  <c r="N96" i="20"/>
  <c r="O96" i="20"/>
  <c r="P96" i="20"/>
  <c r="Q96" i="20"/>
  <c r="R96" i="20"/>
  <c r="S96" i="20"/>
  <c r="T96" i="20"/>
  <c r="U96" i="20"/>
  <c r="V96" i="20"/>
  <c r="W96" i="20"/>
  <c r="X96" i="20"/>
  <c r="Y96" i="20"/>
  <c r="Z96" i="20"/>
  <c r="AA96" i="20"/>
  <c r="AB96" i="20"/>
  <c r="AC96" i="20"/>
  <c r="AD96" i="20"/>
  <c r="AE96" i="20"/>
  <c r="AF96" i="20"/>
  <c r="AH96" i="20"/>
  <c r="AI96" i="20"/>
  <c r="AJ96" i="20"/>
  <c r="B97" i="20"/>
  <c r="F97" i="20"/>
  <c r="G97" i="20"/>
  <c r="H97" i="20"/>
  <c r="I97" i="20"/>
  <c r="J97" i="20"/>
  <c r="K97" i="20"/>
  <c r="L97" i="20"/>
  <c r="M97" i="20"/>
  <c r="N97" i="20"/>
  <c r="O97" i="20"/>
  <c r="P97" i="20"/>
  <c r="Q97" i="20"/>
  <c r="R97" i="20"/>
  <c r="S97" i="20"/>
  <c r="T97" i="20"/>
  <c r="U97" i="20"/>
  <c r="V97" i="20"/>
  <c r="W97" i="20"/>
  <c r="X97" i="20"/>
  <c r="Y97" i="20"/>
  <c r="Z97" i="20"/>
  <c r="AA97" i="20"/>
  <c r="AB97" i="20"/>
  <c r="AC97" i="20"/>
  <c r="AD97" i="20"/>
  <c r="AE97" i="20"/>
  <c r="AF97" i="20"/>
  <c r="AH97" i="20"/>
  <c r="AI97" i="20"/>
  <c r="AJ97" i="20"/>
  <c r="B98" i="20"/>
  <c r="F98" i="20"/>
  <c r="G98" i="20"/>
  <c r="H98" i="20"/>
  <c r="I98" i="20"/>
  <c r="J98" i="20"/>
  <c r="K98" i="20"/>
  <c r="L98" i="20"/>
  <c r="M98" i="20"/>
  <c r="N98" i="20"/>
  <c r="O98" i="20"/>
  <c r="P98" i="20"/>
  <c r="Q98" i="20"/>
  <c r="R98" i="20"/>
  <c r="S98" i="20"/>
  <c r="T98" i="20"/>
  <c r="U98" i="20"/>
  <c r="V98" i="20"/>
  <c r="W98" i="20"/>
  <c r="X98" i="20"/>
  <c r="Y98" i="20"/>
  <c r="Z98" i="20"/>
  <c r="AA98" i="20"/>
  <c r="AB98" i="20"/>
  <c r="AC98" i="20"/>
  <c r="AD98" i="20"/>
  <c r="AE98" i="20"/>
  <c r="AF98" i="20"/>
  <c r="AH98" i="20"/>
  <c r="AI98" i="20"/>
  <c r="AJ98" i="20"/>
  <c r="B99" i="20"/>
  <c r="F99" i="20"/>
  <c r="G99" i="20"/>
  <c r="H99" i="20"/>
  <c r="I99" i="20"/>
  <c r="J99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H99" i="20"/>
  <c r="AI99" i="20"/>
  <c r="AJ99" i="20"/>
  <c r="B100" i="20"/>
  <c r="F100" i="20"/>
  <c r="G100" i="20"/>
  <c r="H100" i="20"/>
  <c r="I100" i="20"/>
  <c r="J100" i="20"/>
  <c r="K100" i="20"/>
  <c r="L100" i="20"/>
  <c r="M100" i="20"/>
  <c r="N100" i="20"/>
  <c r="O100" i="20"/>
  <c r="P100" i="20"/>
  <c r="Q100" i="20"/>
  <c r="R100" i="20"/>
  <c r="S100" i="20"/>
  <c r="T100" i="20"/>
  <c r="U100" i="20"/>
  <c r="V100" i="20"/>
  <c r="W100" i="20"/>
  <c r="X100" i="20"/>
  <c r="Y100" i="20"/>
  <c r="Z100" i="20"/>
  <c r="AA100" i="20"/>
  <c r="AB100" i="20"/>
  <c r="AC100" i="20"/>
  <c r="AD100" i="20"/>
  <c r="AE100" i="20"/>
  <c r="AF100" i="20"/>
  <c r="AH100" i="20"/>
  <c r="AI100" i="20"/>
  <c r="AJ100" i="20"/>
  <c r="B101" i="20"/>
  <c r="F101" i="20"/>
  <c r="G101" i="20"/>
  <c r="H101" i="20"/>
  <c r="I101" i="20"/>
  <c r="J101" i="20"/>
  <c r="K101" i="20"/>
  <c r="L101" i="20"/>
  <c r="M101" i="20"/>
  <c r="N101" i="20"/>
  <c r="O101" i="20"/>
  <c r="P101" i="20"/>
  <c r="Q101" i="20"/>
  <c r="R101" i="20"/>
  <c r="S101" i="20"/>
  <c r="T101" i="20"/>
  <c r="U101" i="20"/>
  <c r="V101" i="20"/>
  <c r="W101" i="20"/>
  <c r="X101" i="20"/>
  <c r="Y101" i="20"/>
  <c r="Z101" i="20"/>
  <c r="AA101" i="20"/>
  <c r="AB101" i="20"/>
  <c r="AC101" i="20"/>
  <c r="AD101" i="20"/>
  <c r="AE101" i="20"/>
  <c r="AF101" i="20"/>
  <c r="AH101" i="20"/>
  <c r="AI101" i="20"/>
  <c r="AJ101" i="20"/>
  <c r="B102" i="20"/>
  <c r="F102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Y102" i="20"/>
  <c r="Z102" i="20"/>
  <c r="AA102" i="20"/>
  <c r="AB102" i="20"/>
  <c r="AC102" i="20"/>
  <c r="AD102" i="20"/>
  <c r="AE102" i="20"/>
  <c r="AF102" i="20"/>
  <c r="AH102" i="20"/>
  <c r="AI102" i="20"/>
  <c r="AJ102" i="20"/>
  <c r="B103" i="20"/>
  <c r="F103" i="20"/>
  <c r="G103" i="20"/>
  <c r="H103" i="20"/>
  <c r="I103" i="20"/>
  <c r="J103" i="20"/>
  <c r="K103" i="20"/>
  <c r="L103" i="20"/>
  <c r="M103" i="20"/>
  <c r="N103" i="20"/>
  <c r="O103" i="20"/>
  <c r="P103" i="20"/>
  <c r="Q103" i="20"/>
  <c r="R103" i="20"/>
  <c r="S103" i="20"/>
  <c r="T103" i="20"/>
  <c r="U103" i="20"/>
  <c r="V103" i="20"/>
  <c r="W103" i="20"/>
  <c r="X103" i="20"/>
  <c r="Y103" i="20"/>
  <c r="Z103" i="20"/>
  <c r="AA103" i="20"/>
  <c r="AB103" i="20"/>
  <c r="AC103" i="20"/>
  <c r="AD103" i="20"/>
  <c r="AE103" i="20"/>
  <c r="AF103" i="20"/>
  <c r="AH103" i="20"/>
  <c r="AI103" i="20"/>
  <c r="AJ103" i="20"/>
  <c r="B104" i="20"/>
  <c r="F104" i="20"/>
  <c r="G104" i="20"/>
  <c r="H104" i="20"/>
  <c r="I104" i="20"/>
  <c r="J104" i="20"/>
  <c r="K104" i="20"/>
  <c r="L104" i="20"/>
  <c r="M104" i="20"/>
  <c r="N104" i="20"/>
  <c r="O104" i="20"/>
  <c r="P104" i="20"/>
  <c r="Q104" i="20"/>
  <c r="R104" i="20"/>
  <c r="S104" i="20"/>
  <c r="T104" i="20"/>
  <c r="U104" i="20"/>
  <c r="V104" i="20"/>
  <c r="W104" i="20"/>
  <c r="X104" i="20"/>
  <c r="Y104" i="20"/>
  <c r="Z104" i="20"/>
  <c r="AA104" i="20"/>
  <c r="AB104" i="20"/>
  <c r="AC104" i="20"/>
  <c r="AD104" i="20"/>
  <c r="AE104" i="20"/>
  <c r="AF104" i="20"/>
  <c r="AH104" i="20"/>
  <c r="AI104" i="20"/>
  <c r="AJ104" i="20"/>
  <c r="B105" i="20"/>
  <c r="F105" i="20"/>
  <c r="G105" i="20"/>
  <c r="H105" i="20"/>
  <c r="I105" i="20"/>
  <c r="J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W105" i="20"/>
  <c r="X105" i="20"/>
  <c r="Y105" i="20"/>
  <c r="Z105" i="20"/>
  <c r="AA105" i="20"/>
  <c r="AB105" i="20"/>
  <c r="AC105" i="20"/>
  <c r="AD105" i="20"/>
  <c r="AE105" i="20"/>
  <c r="AF105" i="20"/>
  <c r="AH105" i="20"/>
  <c r="AI105" i="20"/>
  <c r="AJ105" i="20"/>
  <c r="B106" i="20"/>
  <c r="F106" i="20"/>
  <c r="G106" i="20"/>
  <c r="H106" i="20"/>
  <c r="I106" i="20"/>
  <c r="J106" i="20"/>
  <c r="K106" i="20"/>
  <c r="L106" i="20"/>
  <c r="M106" i="20"/>
  <c r="N106" i="20"/>
  <c r="O106" i="20"/>
  <c r="P106" i="20"/>
  <c r="Q106" i="20"/>
  <c r="R106" i="20"/>
  <c r="S106" i="20"/>
  <c r="T106" i="20"/>
  <c r="U106" i="20"/>
  <c r="V106" i="20"/>
  <c r="W106" i="20"/>
  <c r="X106" i="20"/>
  <c r="Y106" i="20"/>
  <c r="Z106" i="20"/>
  <c r="AA106" i="20"/>
  <c r="AB106" i="20"/>
  <c r="AC106" i="20"/>
  <c r="AD106" i="20"/>
  <c r="AE106" i="20"/>
  <c r="AF106" i="20"/>
  <c r="AH106" i="20"/>
  <c r="AI106" i="20"/>
  <c r="AJ106" i="20"/>
  <c r="B107" i="20"/>
  <c r="F107" i="20"/>
  <c r="G107" i="20"/>
  <c r="H107" i="20"/>
  <c r="I107" i="20"/>
  <c r="J107" i="20"/>
  <c r="K107" i="20"/>
  <c r="L107" i="20"/>
  <c r="M107" i="20"/>
  <c r="N107" i="20"/>
  <c r="O107" i="20"/>
  <c r="P107" i="20"/>
  <c r="Q107" i="20"/>
  <c r="R107" i="20"/>
  <c r="S107" i="20"/>
  <c r="T107" i="20"/>
  <c r="U107" i="20"/>
  <c r="V107" i="20"/>
  <c r="W107" i="20"/>
  <c r="X107" i="20"/>
  <c r="Y107" i="20"/>
  <c r="Z107" i="20"/>
  <c r="AA107" i="20"/>
  <c r="AB107" i="20"/>
  <c r="AC107" i="20"/>
  <c r="AD107" i="20"/>
  <c r="AE107" i="20"/>
  <c r="AF107" i="20"/>
  <c r="AH107" i="20"/>
  <c r="AI107" i="20"/>
  <c r="AJ107" i="20"/>
  <c r="B108" i="20"/>
  <c r="F108" i="20"/>
  <c r="G108" i="20"/>
  <c r="H108" i="20"/>
  <c r="I108" i="20"/>
  <c r="J108" i="20"/>
  <c r="K108" i="20"/>
  <c r="L108" i="20"/>
  <c r="M108" i="20"/>
  <c r="N108" i="20"/>
  <c r="O108" i="20"/>
  <c r="P108" i="20"/>
  <c r="Q108" i="20"/>
  <c r="R108" i="20"/>
  <c r="S108" i="20"/>
  <c r="T108" i="20"/>
  <c r="U108" i="20"/>
  <c r="V108" i="20"/>
  <c r="W108" i="20"/>
  <c r="X108" i="20"/>
  <c r="Y108" i="20"/>
  <c r="Z108" i="20"/>
  <c r="AA108" i="20"/>
  <c r="AB108" i="20"/>
  <c r="AC108" i="20"/>
  <c r="AD108" i="20"/>
  <c r="AE108" i="20"/>
  <c r="AF108" i="20"/>
  <c r="AH108" i="20"/>
  <c r="AI108" i="20"/>
  <c r="AJ108" i="20"/>
  <c r="B109" i="20"/>
  <c r="C109" i="20"/>
  <c r="D109" i="20"/>
  <c r="E109" i="20"/>
  <c r="F109" i="20"/>
  <c r="G109" i="20"/>
  <c r="H109" i="20"/>
  <c r="I109" i="20"/>
  <c r="J109" i="20"/>
  <c r="K109" i="20"/>
  <c r="L109" i="20"/>
  <c r="M109" i="20"/>
  <c r="N109" i="20"/>
  <c r="O109" i="20"/>
  <c r="P109" i="20"/>
  <c r="Q109" i="20"/>
  <c r="R109" i="20"/>
  <c r="S109" i="20"/>
  <c r="T109" i="20"/>
  <c r="U109" i="20"/>
  <c r="V109" i="20"/>
  <c r="W109" i="20"/>
  <c r="X109" i="20"/>
  <c r="Y109" i="20"/>
  <c r="Z109" i="20"/>
  <c r="AA109" i="20"/>
  <c r="AB109" i="20"/>
  <c r="AC109" i="20"/>
  <c r="AD109" i="20"/>
  <c r="AE109" i="20"/>
  <c r="AF109" i="20"/>
  <c r="AH109" i="20"/>
  <c r="AI109" i="20"/>
  <c r="AJ109" i="20"/>
  <c r="B110" i="20"/>
  <c r="C110" i="20"/>
  <c r="D110" i="20"/>
  <c r="E110" i="20"/>
  <c r="F110" i="20"/>
  <c r="G110" i="20"/>
  <c r="H110" i="20"/>
  <c r="I110" i="20"/>
  <c r="J110" i="20"/>
  <c r="K110" i="20"/>
  <c r="L110" i="20"/>
  <c r="M110" i="20"/>
  <c r="N110" i="20"/>
  <c r="O110" i="20"/>
  <c r="P110" i="20"/>
  <c r="Q110" i="20"/>
  <c r="R110" i="20"/>
  <c r="S110" i="20"/>
  <c r="T110" i="20"/>
  <c r="U110" i="20"/>
  <c r="V110" i="20"/>
  <c r="W110" i="20"/>
  <c r="X110" i="20"/>
  <c r="Y110" i="20"/>
  <c r="Z110" i="20"/>
  <c r="AA110" i="20"/>
  <c r="AB110" i="20"/>
  <c r="AC110" i="20"/>
  <c r="AD110" i="20"/>
  <c r="AE110" i="20"/>
  <c r="AF110" i="20"/>
  <c r="AH110" i="20"/>
  <c r="AI110" i="20"/>
  <c r="AJ110" i="20"/>
  <c r="B111" i="20"/>
  <c r="C111" i="20"/>
  <c r="D111" i="20"/>
  <c r="E111" i="20"/>
  <c r="F111" i="20"/>
  <c r="G111" i="20"/>
  <c r="H111" i="20"/>
  <c r="I111" i="20"/>
  <c r="J111" i="20"/>
  <c r="K111" i="20"/>
  <c r="L111" i="20"/>
  <c r="M111" i="20"/>
  <c r="N111" i="20"/>
  <c r="O111" i="20"/>
  <c r="P111" i="20"/>
  <c r="Q111" i="20"/>
  <c r="R111" i="20"/>
  <c r="S111" i="20"/>
  <c r="T111" i="20"/>
  <c r="U111" i="20"/>
  <c r="V111" i="20"/>
  <c r="W111" i="20"/>
  <c r="X111" i="20"/>
  <c r="Y111" i="20"/>
  <c r="Z111" i="20"/>
  <c r="AA111" i="20"/>
  <c r="AB111" i="20"/>
  <c r="AC111" i="20"/>
  <c r="AD111" i="20"/>
  <c r="AE111" i="20"/>
  <c r="AF111" i="20"/>
  <c r="AH111" i="20"/>
  <c r="AI111" i="20"/>
  <c r="AJ111" i="20"/>
  <c r="F88" i="20"/>
  <c r="G88" i="20"/>
  <c r="H88" i="20"/>
  <c r="I88" i="20"/>
  <c r="J88" i="20"/>
  <c r="K88" i="20"/>
  <c r="L88" i="20"/>
  <c r="M88" i="20"/>
  <c r="N88" i="20"/>
  <c r="O88" i="20"/>
  <c r="P88" i="20"/>
  <c r="Q88" i="20"/>
  <c r="R88" i="20"/>
  <c r="S88" i="20"/>
  <c r="T88" i="20"/>
  <c r="U88" i="20"/>
  <c r="V88" i="20"/>
  <c r="W88" i="20"/>
  <c r="X88" i="20"/>
  <c r="Y88" i="20"/>
  <c r="Z88" i="20"/>
  <c r="AA88" i="20"/>
  <c r="AB88" i="20"/>
  <c r="AC88" i="20"/>
  <c r="AD88" i="20"/>
  <c r="AE88" i="20"/>
  <c r="AF88" i="20"/>
  <c r="AH88" i="20"/>
  <c r="AI88" i="20"/>
  <c r="AJ88" i="20"/>
  <c r="AC11" i="15"/>
  <c r="B12" i="20" s="1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72" i="20"/>
  <c r="F72" i="20"/>
  <c r="G72" i="20"/>
  <c r="H72" i="20"/>
  <c r="I72" i="20"/>
  <c r="J72" i="20"/>
  <c r="K72" i="20"/>
  <c r="L72" i="20"/>
  <c r="M72" i="20"/>
  <c r="N72" i="20"/>
  <c r="O72" i="20"/>
  <c r="P72" i="20"/>
  <c r="Q72" i="20"/>
  <c r="R72" i="20"/>
  <c r="S72" i="20"/>
  <c r="T72" i="20"/>
  <c r="U72" i="20"/>
  <c r="V72" i="20"/>
  <c r="W72" i="20"/>
  <c r="X72" i="20"/>
  <c r="Y72" i="20"/>
  <c r="Z72" i="20"/>
  <c r="AA72" i="20"/>
  <c r="AB72" i="20"/>
  <c r="AC72" i="20"/>
  <c r="AD72" i="20"/>
  <c r="AE72" i="20"/>
  <c r="AF72" i="20"/>
  <c r="AH72" i="20"/>
  <c r="AI72" i="20"/>
  <c r="AJ72" i="20"/>
  <c r="F73" i="20"/>
  <c r="G73" i="20"/>
  <c r="H73" i="20"/>
  <c r="I73" i="20"/>
  <c r="J73" i="20"/>
  <c r="K73" i="20"/>
  <c r="L73" i="20"/>
  <c r="M73" i="20"/>
  <c r="N73" i="20"/>
  <c r="O73" i="20"/>
  <c r="P73" i="20"/>
  <c r="Q73" i="20"/>
  <c r="R73" i="20"/>
  <c r="S73" i="20"/>
  <c r="T73" i="20"/>
  <c r="U73" i="20"/>
  <c r="V73" i="20"/>
  <c r="W73" i="20"/>
  <c r="X73" i="20"/>
  <c r="Y73" i="20"/>
  <c r="Z73" i="20"/>
  <c r="AA73" i="20"/>
  <c r="AB73" i="20"/>
  <c r="AC73" i="20"/>
  <c r="AD73" i="20"/>
  <c r="AE73" i="20"/>
  <c r="AF73" i="20"/>
  <c r="AH73" i="20"/>
  <c r="AI73" i="20"/>
  <c r="AJ73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T74" i="20"/>
  <c r="U74" i="20"/>
  <c r="V74" i="20"/>
  <c r="W74" i="20"/>
  <c r="X74" i="20"/>
  <c r="Y74" i="20"/>
  <c r="Z74" i="20"/>
  <c r="AA74" i="20"/>
  <c r="AB74" i="20"/>
  <c r="AC74" i="20"/>
  <c r="AD74" i="20"/>
  <c r="AE74" i="20"/>
  <c r="AF74" i="20"/>
  <c r="AH74" i="20"/>
  <c r="AI74" i="20"/>
  <c r="AJ74" i="20"/>
  <c r="F75" i="20"/>
  <c r="G75" i="20"/>
  <c r="H75" i="20"/>
  <c r="I75" i="20"/>
  <c r="J75" i="20"/>
  <c r="K75" i="20"/>
  <c r="L75" i="20"/>
  <c r="M75" i="20"/>
  <c r="N75" i="20"/>
  <c r="O75" i="20"/>
  <c r="P75" i="20"/>
  <c r="Q75" i="20"/>
  <c r="R75" i="20"/>
  <c r="S75" i="20"/>
  <c r="T75" i="20"/>
  <c r="U75" i="20"/>
  <c r="V75" i="20"/>
  <c r="W75" i="20"/>
  <c r="X75" i="20"/>
  <c r="Y75" i="20"/>
  <c r="Z75" i="20"/>
  <c r="AA75" i="20"/>
  <c r="AB75" i="20"/>
  <c r="AC75" i="20"/>
  <c r="AD75" i="20"/>
  <c r="AE75" i="20"/>
  <c r="AF75" i="20"/>
  <c r="AH75" i="20"/>
  <c r="AI75" i="20"/>
  <c r="AJ75" i="20"/>
  <c r="F76" i="20"/>
  <c r="G76" i="20"/>
  <c r="H76" i="20"/>
  <c r="I76" i="20"/>
  <c r="J76" i="20"/>
  <c r="K76" i="20"/>
  <c r="L76" i="20"/>
  <c r="M76" i="20"/>
  <c r="N76" i="20"/>
  <c r="O76" i="20"/>
  <c r="P76" i="20"/>
  <c r="Q76" i="20"/>
  <c r="R76" i="20"/>
  <c r="S76" i="20"/>
  <c r="T76" i="20"/>
  <c r="U76" i="20"/>
  <c r="V76" i="20"/>
  <c r="W76" i="20"/>
  <c r="X76" i="20"/>
  <c r="Y76" i="20"/>
  <c r="Z76" i="20"/>
  <c r="AA76" i="20"/>
  <c r="AB76" i="20"/>
  <c r="AC76" i="20"/>
  <c r="AD76" i="20"/>
  <c r="AE76" i="20"/>
  <c r="AF76" i="20"/>
  <c r="AH76" i="20"/>
  <c r="AI76" i="20"/>
  <c r="AJ76" i="20"/>
  <c r="F77" i="20"/>
  <c r="G77" i="20"/>
  <c r="H77" i="20"/>
  <c r="I77" i="20"/>
  <c r="J77" i="20"/>
  <c r="K77" i="20"/>
  <c r="L77" i="20"/>
  <c r="M77" i="20"/>
  <c r="N77" i="20"/>
  <c r="O77" i="20"/>
  <c r="P77" i="20"/>
  <c r="Q77" i="20"/>
  <c r="R77" i="20"/>
  <c r="S77" i="20"/>
  <c r="T77" i="20"/>
  <c r="U77" i="20"/>
  <c r="V77" i="20"/>
  <c r="W77" i="20"/>
  <c r="X77" i="20"/>
  <c r="Y77" i="20"/>
  <c r="Z77" i="20"/>
  <c r="AA77" i="20"/>
  <c r="AB77" i="20"/>
  <c r="AC77" i="20"/>
  <c r="AD77" i="20"/>
  <c r="AE77" i="20"/>
  <c r="AF77" i="20"/>
  <c r="AH77" i="20"/>
  <c r="AI77" i="20"/>
  <c r="AJ77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R78" i="20"/>
  <c r="S78" i="20"/>
  <c r="T78" i="20"/>
  <c r="U78" i="20"/>
  <c r="V78" i="20"/>
  <c r="W78" i="20"/>
  <c r="X78" i="20"/>
  <c r="Y78" i="20"/>
  <c r="Z78" i="20"/>
  <c r="AA78" i="20"/>
  <c r="AB78" i="20"/>
  <c r="AC78" i="20"/>
  <c r="AD78" i="20"/>
  <c r="AE78" i="20"/>
  <c r="AF78" i="20"/>
  <c r="AH78" i="20"/>
  <c r="AI78" i="20"/>
  <c r="AJ78" i="20"/>
  <c r="F79" i="20"/>
  <c r="G79" i="20"/>
  <c r="H79" i="20"/>
  <c r="I79" i="20"/>
  <c r="J79" i="20"/>
  <c r="K79" i="20"/>
  <c r="L79" i="20"/>
  <c r="M79" i="20"/>
  <c r="N79" i="20"/>
  <c r="O79" i="20"/>
  <c r="P79" i="20"/>
  <c r="Q79" i="20"/>
  <c r="R79" i="20"/>
  <c r="S79" i="20"/>
  <c r="T79" i="20"/>
  <c r="U79" i="20"/>
  <c r="V79" i="20"/>
  <c r="W79" i="20"/>
  <c r="X79" i="20"/>
  <c r="Y79" i="20"/>
  <c r="Z79" i="20"/>
  <c r="AA79" i="20"/>
  <c r="AB79" i="20"/>
  <c r="AC79" i="20"/>
  <c r="AD79" i="20"/>
  <c r="AE79" i="20"/>
  <c r="AF79" i="20"/>
  <c r="AH79" i="20"/>
  <c r="AI79" i="20"/>
  <c r="AJ79" i="20"/>
  <c r="F80" i="20"/>
  <c r="G80" i="20"/>
  <c r="H80" i="20"/>
  <c r="I80" i="20"/>
  <c r="J80" i="20"/>
  <c r="K80" i="20"/>
  <c r="L80" i="20"/>
  <c r="M80" i="20"/>
  <c r="N80" i="20"/>
  <c r="O80" i="20"/>
  <c r="P80" i="20"/>
  <c r="Q80" i="20"/>
  <c r="R80" i="20"/>
  <c r="S80" i="20"/>
  <c r="T80" i="20"/>
  <c r="U80" i="20"/>
  <c r="V80" i="20"/>
  <c r="W80" i="20"/>
  <c r="X80" i="20"/>
  <c r="Y80" i="20"/>
  <c r="Z80" i="20"/>
  <c r="AA80" i="20"/>
  <c r="AB80" i="20"/>
  <c r="AC80" i="20"/>
  <c r="AD80" i="20"/>
  <c r="AE80" i="20"/>
  <c r="AF80" i="20"/>
  <c r="AH80" i="20"/>
  <c r="AI80" i="20"/>
  <c r="AJ80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H81" i="20"/>
  <c r="AI81" i="20"/>
  <c r="AJ81" i="20"/>
  <c r="F82" i="20"/>
  <c r="G82" i="20"/>
  <c r="H82" i="20"/>
  <c r="I82" i="20"/>
  <c r="J82" i="20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AE82" i="20"/>
  <c r="AF82" i="20"/>
  <c r="AH82" i="20"/>
  <c r="AI82" i="20"/>
  <c r="AJ82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W83" i="20"/>
  <c r="X83" i="20"/>
  <c r="Y83" i="20"/>
  <c r="Z83" i="20"/>
  <c r="AA83" i="20"/>
  <c r="AB83" i="20"/>
  <c r="AC83" i="20"/>
  <c r="AD83" i="20"/>
  <c r="AE83" i="20"/>
  <c r="AF83" i="20"/>
  <c r="AH83" i="20"/>
  <c r="AI83" i="20"/>
  <c r="AJ83" i="20"/>
  <c r="F84" i="20"/>
  <c r="G84" i="20"/>
  <c r="H84" i="20"/>
  <c r="I84" i="20"/>
  <c r="J84" i="20"/>
  <c r="K84" i="20"/>
  <c r="L84" i="20"/>
  <c r="M84" i="20"/>
  <c r="N84" i="20"/>
  <c r="P84" i="20"/>
  <c r="Q84" i="20"/>
  <c r="R84" i="20"/>
  <c r="S84" i="20"/>
  <c r="T84" i="20"/>
  <c r="U84" i="20"/>
  <c r="V84" i="20"/>
  <c r="W84" i="20"/>
  <c r="X84" i="20"/>
  <c r="Y84" i="20"/>
  <c r="Z84" i="20"/>
  <c r="AA84" i="20"/>
  <c r="AB84" i="20"/>
  <c r="AC84" i="20"/>
  <c r="AD84" i="20"/>
  <c r="AE84" i="20"/>
  <c r="AF84" i="20"/>
  <c r="AH84" i="20"/>
  <c r="AI84" i="20"/>
  <c r="AJ84" i="20"/>
  <c r="F85" i="20"/>
  <c r="G85" i="20"/>
  <c r="H85" i="20"/>
  <c r="I85" i="20"/>
  <c r="J85" i="20"/>
  <c r="K85" i="20"/>
  <c r="L85" i="20"/>
  <c r="M85" i="20"/>
  <c r="N85" i="20"/>
  <c r="O85" i="20"/>
  <c r="P85" i="20"/>
  <c r="Q85" i="20"/>
  <c r="R85" i="20"/>
  <c r="S85" i="20"/>
  <c r="T85" i="20"/>
  <c r="U85" i="20"/>
  <c r="V85" i="20"/>
  <c r="W85" i="20"/>
  <c r="X85" i="20"/>
  <c r="Y85" i="20"/>
  <c r="Z85" i="20"/>
  <c r="AA85" i="20"/>
  <c r="AB85" i="20"/>
  <c r="AC85" i="20"/>
  <c r="AD85" i="20"/>
  <c r="AE85" i="20"/>
  <c r="AF85" i="20"/>
  <c r="AH85" i="20"/>
  <c r="AI85" i="20"/>
  <c r="AJ85" i="20"/>
  <c r="F86" i="20"/>
  <c r="G86" i="20"/>
  <c r="H86" i="20"/>
  <c r="I86" i="20"/>
  <c r="J86" i="20"/>
  <c r="K86" i="20"/>
  <c r="L86" i="20"/>
  <c r="M86" i="20"/>
  <c r="N86" i="20"/>
  <c r="O86" i="20"/>
  <c r="P86" i="20"/>
  <c r="Q86" i="20"/>
  <c r="R86" i="20"/>
  <c r="S86" i="20"/>
  <c r="T86" i="20"/>
  <c r="U86" i="20"/>
  <c r="V86" i="20"/>
  <c r="W86" i="20"/>
  <c r="X86" i="20"/>
  <c r="Y86" i="20"/>
  <c r="Z86" i="20"/>
  <c r="AA86" i="20"/>
  <c r="AB86" i="20"/>
  <c r="AC86" i="20"/>
  <c r="AD86" i="20"/>
  <c r="AE86" i="20"/>
  <c r="AF86" i="20"/>
  <c r="AH86" i="20"/>
  <c r="AI86" i="20"/>
  <c r="AJ86" i="20"/>
  <c r="F87" i="20"/>
  <c r="G87" i="20"/>
  <c r="H87" i="20"/>
  <c r="I87" i="20"/>
  <c r="J87" i="20"/>
  <c r="K87" i="20"/>
  <c r="L87" i="20"/>
  <c r="M87" i="20"/>
  <c r="N87" i="20"/>
  <c r="O87" i="20"/>
  <c r="P87" i="20"/>
  <c r="Q87" i="20"/>
  <c r="R87" i="20"/>
  <c r="S87" i="20"/>
  <c r="T87" i="20"/>
  <c r="U87" i="20"/>
  <c r="V87" i="20"/>
  <c r="W87" i="20"/>
  <c r="X87" i="20"/>
  <c r="Y87" i="20"/>
  <c r="Z87" i="20"/>
  <c r="AA87" i="20"/>
  <c r="AB87" i="20"/>
  <c r="AC87" i="20"/>
  <c r="AD87" i="20"/>
  <c r="AE87" i="20"/>
  <c r="AF87" i="20"/>
  <c r="AH87" i="20"/>
  <c r="AI87" i="20"/>
  <c r="AJ87" i="20"/>
  <c r="AA13" i="20"/>
  <c r="AB13" i="20"/>
  <c r="AC13" i="20"/>
  <c r="AD13" i="20"/>
  <c r="AE13" i="20"/>
  <c r="AF13" i="20"/>
  <c r="AH13" i="20"/>
  <c r="AI13" i="20"/>
  <c r="AJ13" i="20"/>
  <c r="AA14" i="20"/>
  <c r="AB14" i="20"/>
  <c r="AC14" i="20"/>
  <c r="AD14" i="20"/>
  <c r="AE14" i="20"/>
  <c r="AF14" i="20"/>
  <c r="AH14" i="20"/>
  <c r="AI14" i="20"/>
  <c r="AJ14" i="20"/>
  <c r="AA15" i="20"/>
  <c r="AB15" i="20"/>
  <c r="AC15" i="20"/>
  <c r="AD15" i="20"/>
  <c r="AE15" i="20"/>
  <c r="AF15" i="20"/>
  <c r="AH15" i="20"/>
  <c r="AI15" i="20"/>
  <c r="AJ15" i="20"/>
  <c r="AA16" i="20"/>
  <c r="AB16" i="20"/>
  <c r="AC16" i="20"/>
  <c r="AD16" i="20"/>
  <c r="AE16" i="20"/>
  <c r="AF16" i="20"/>
  <c r="AH16" i="20"/>
  <c r="AI16" i="20"/>
  <c r="AJ16" i="20"/>
  <c r="AA17" i="20"/>
  <c r="AB17" i="20"/>
  <c r="AC17" i="20"/>
  <c r="AD17" i="20"/>
  <c r="AE17" i="20"/>
  <c r="AF17" i="20"/>
  <c r="AH17" i="20"/>
  <c r="AI17" i="20"/>
  <c r="AJ17" i="20"/>
  <c r="AA18" i="20"/>
  <c r="AB18" i="20"/>
  <c r="AC18" i="20"/>
  <c r="AD18" i="20"/>
  <c r="AE18" i="20"/>
  <c r="AF18" i="20"/>
  <c r="AH18" i="20"/>
  <c r="AI18" i="20"/>
  <c r="AJ18" i="20"/>
  <c r="AA19" i="20"/>
  <c r="AB19" i="20"/>
  <c r="AC19" i="20"/>
  <c r="AD19" i="20"/>
  <c r="AE19" i="20"/>
  <c r="AF19" i="20"/>
  <c r="AH19" i="20"/>
  <c r="AI19" i="20"/>
  <c r="AJ19" i="20"/>
  <c r="AA20" i="20"/>
  <c r="AB20" i="20"/>
  <c r="AC20" i="20"/>
  <c r="AD20" i="20"/>
  <c r="AE20" i="20"/>
  <c r="AF20" i="20"/>
  <c r="AH20" i="20"/>
  <c r="AI20" i="20"/>
  <c r="AJ20" i="20"/>
  <c r="AA21" i="20"/>
  <c r="AB21" i="20"/>
  <c r="AC21" i="20"/>
  <c r="AD21" i="20"/>
  <c r="AE21" i="20"/>
  <c r="AF21" i="20"/>
  <c r="AH21" i="20"/>
  <c r="AI21" i="20"/>
  <c r="AJ21" i="20"/>
  <c r="AA22" i="20"/>
  <c r="AB22" i="20"/>
  <c r="AC22" i="20"/>
  <c r="AD22" i="20"/>
  <c r="AE22" i="20"/>
  <c r="AF22" i="20"/>
  <c r="AH22" i="20"/>
  <c r="AI22" i="20"/>
  <c r="AJ22" i="20"/>
  <c r="AA23" i="20"/>
  <c r="AB23" i="20"/>
  <c r="AC23" i="20"/>
  <c r="AD23" i="20"/>
  <c r="AE23" i="20"/>
  <c r="AF23" i="20"/>
  <c r="AH23" i="20"/>
  <c r="AI23" i="20"/>
  <c r="AJ23" i="20"/>
  <c r="AA24" i="20"/>
  <c r="AB24" i="20"/>
  <c r="AC24" i="20"/>
  <c r="AD24" i="20"/>
  <c r="AE24" i="20"/>
  <c r="AF24" i="20"/>
  <c r="AH24" i="20"/>
  <c r="AI24" i="20"/>
  <c r="AJ24" i="20"/>
  <c r="AA25" i="20"/>
  <c r="AB25" i="20"/>
  <c r="AC25" i="20"/>
  <c r="AD25" i="20"/>
  <c r="AE25" i="20"/>
  <c r="AF25" i="20"/>
  <c r="AH25" i="20"/>
  <c r="AI25" i="20"/>
  <c r="AJ25" i="20"/>
  <c r="AA26" i="20"/>
  <c r="AB26" i="20"/>
  <c r="AC26" i="20"/>
  <c r="AD26" i="20"/>
  <c r="AE26" i="20"/>
  <c r="AF26" i="20"/>
  <c r="AH26" i="20"/>
  <c r="AI26" i="20"/>
  <c r="AJ26" i="20"/>
  <c r="AA27" i="20"/>
  <c r="AB27" i="20"/>
  <c r="AC27" i="20"/>
  <c r="AD27" i="20"/>
  <c r="AE27" i="20"/>
  <c r="AF27" i="20"/>
  <c r="AH27" i="20"/>
  <c r="AI27" i="20"/>
  <c r="AJ27" i="20"/>
  <c r="AA28" i="20"/>
  <c r="AB28" i="20"/>
  <c r="AC28" i="20"/>
  <c r="AD28" i="20"/>
  <c r="AE28" i="20"/>
  <c r="AF28" i="20"/>
  <c r="AH28" i="20"/>
  <c r="AI28" i="20"/>
  <c r="AJ28" i="20"/>
  <c r="AA29" i="20"/>
  <c r="AB29" i="20"/>
  <c r="AC29" i="20"/>
  <c r="AD29" i="20"/>
  <c r="AE29" i="20"/>
  <c r="AF29" i="20"/>
  <c r="AH29" i="20"/>
  <c r="AI29" i="20"/>
  <c r="AJ29" i="20"/>
  <c r="AA30" i="20"/>
  <c r="AB30" i="20"/>
  <c r="AC30" i="20"/>
  <c r="AD30" i="20"/>
  <c r="AE30" i="20"/>
  <c r="AF30" i="20"/>
  <c r="AH30" i="20"/>
  <c r="AI30" i="20"/>
  <c r="AJ30" i="20"/>
  <c r="AA31" i="20"/>
  <c r="AB31" i="20"/>
  <c r="AC31" i="20"/>
  <c r="AD31" i="20"/>
  <c r="AE31" i="20"/>
  <c r="AF31" i="20"/>
  <c r="AH31" i="20"/>
  <c r="AI31" i="20"/>
  <c r="AJ31" i="20"/>
  <c r="AA32" i="20"/>
  <c r="AB32" i="20"/>
  <c r="AC32" i="20"/>
  <c r="AD32" i="20"/>
  <c r="AE32" i="20"/>
  <c r="AF32" i="20"/>
  <c r="AH32" i="20"/>
  <c r="AI32" i="20"/>
  <c r="AJ32" i="20"/>
  <c r="AA33" i="20"/>
  <c r="AB33" i="20"/>
  <c r="AC33" i="20"/>
  <c r="AD33" i="20"/>
  <c r="AE33" i="20"/>
  <c r="AF33" i="20"/>
  <c r="AH33" i="20"/>
  <c r="AI33" i="20"/>
  <c r="AJ33" i="20"/>
  <c r="AA34" i="20"/>
  <c r="AB34" i="20"/>
  <c r="AC34" i="20"/>
  <c r="AD34" i="20"/>
  <c r="AE34" i="20"/>
  <c r="AF34" i="20"/>
  <c r="AH34" i="20"/>
  <c r="AI34" i="20"/>
  <c r="AJ34" i="20"/>
  <c r="AA35" i="20"/>
  <c r="AB35" i="20"/>
  <c r="AC35" i="20"/>
  <c r="AD35" i="20"/>
  <c r="AE35" i="20"/>
  <c r="AF35" i="20"/>
  <c r="AH35" i="20"/>
  <c r="AI35" i="20"/>
  <c r="AJ35" i="20"/>
  <c r="AA36" i="20"/>
  <c r="AB36" i="20"/>
  <c r="AC36" i="20"/>
  <c r="AD36" i="20"/>
  <c r="AE36" i="20"/>
  <c r="AF36" i="20"/>
  <c r="AH36" i="20"/>
  <c r="AI36" i="20"/>
  <c r="AJ36" i="20"/>
  <c r="AA37" i="20"/>
  <c r="AB37" i="20"/>
  <c r="AC37" i="20"/>
  <c r="AD37" i="20"/>
  <c r="AE37" i="20"/>
  <c r="AF37" i="20"/>
  <c r="AH37" i="20"/>
  <c r="AI37" i="20"/>
  <c r="AJ37" i="20"/>
  <c r="AA38" i="20"/>
  <c r="AB38" i="20"/>
  <c r="AC38" i="20"/>
  <c r="AD38" i="20"/>
  <c r="AE38" i="20"/>
  <c r="AF38" i="20"/>
  <c r="AH38" i="20"/>
  <c r="AI38" i="20"/>
  <c r="AJ38" i="20"/>
  <c r="AA39" i="20"/>
  <c r="AB39" i="20"/>
  <c r="AC39" i="20"/>
  <c r="AD39" i="20"/>
  <c r="AE39" i="20"/>
  <c r="AF39" i="20"/>
  <c r="AH39" i="20"/>
  <c r="AI39" i="20"/>
  <c r="AJ39" i="20"/>
  <c r="AA40" i="20"/>
  <c r="AB40" i="20"/>
  <c r="AC40" i="20"/>
  <c r="AD40" i="20"/>
  <c r="AE40" i="20"/>
  <c r="AF40" i="20"/>
  <c r="AH40" i="20"/>
  <c r="AI40" i="20"/>
  <c r="AJ40" i="20"/>
  <c r="AA41" i="20"/>
  <c r="AB41" i="20"/>
  <c r="AC41" i="20"/>
  <c r="AD41" i="20"/>
  <c r="AE41" i="20"/>
  <c r="AF41" i="20"/>
  <c r="AH41" i="20"/>
  <c r="AI41" i="20"/>
  <c r="AJ41" i="20"/>
  <c r="AA42" i="20"/>
  <c r="AB42" i="20"/>
  <c r="AC42" i="20"/>
  <c r="AD42" i="20"/>
  <c r="AE42" i="20"/>
  <c r="AF42" i="20"/>
  <c r="AH42" i="20"/>
  <c r="AI42" i="20"/>
  <c r="AJ42" i="20"/>
  <c r="AA43" i="20"/>
  <c r="AB43" i="20"/>
  <c r="AC43" i="20"/>
  <c r="AD43" i="20"/>
  <c r="AE43" i="20"/>
  <c r="AF43" i="20"/>
  <c r="AH43" i="20"/>
  <c r="AI43" i="20"/>
  <c r="AJ43" i="20"/>
  <c r="AA44" i="20"/>
  <c r="AB44" i="20"/>
  <c r="AC44" i="20"/>
  <c r="AD44" i="20"/>
  <c r="AE44" i="20"/>
  <c r="AF44" i="20"/>
  <c r="AH44" i="20"/>
  <c r="AI44" i="20"/>
  <c r="AJ44" i="20"/>
  <c r="AA45" i="20"/>
  <c r="AB45" i="20"/>
  <c r="AC45" i="20"/>
  <c r="AD45" i="20"/>
  <c r="AE45" i="20"/>
  <c r="AF45" i="20"/>
  <c r="AH45" i="20"/>
  <c r="AI45" i="20"/>
  <c r="AJ45" i="20"/>
  <c r="AA46" i="20"/>
  <c r="AB46" i="20"/>
  <c r="AC46" i="20"/>
  <c r="AD46" i="20"/>
  <c r="AE46" i="20"/>
  <c r="AF46" i="20"/>
  <c r="AH46" i="20"/>
  <c r="AI46" i="20"/>
  <c r="AJ46" i="20"/>
  <c r="AA47" i="20"/>
  <c r="AB47" i="20"/>
  <c r="AC47" i="20"/>
  <c r="AD47" i="20"/>
  <c r="AE47" i="20"/>
  <c r="AF47" i="20"/>
  <c r="AH47" i="20"/>
  <c r="AI47" i="20"/>
  <c r="AJ47" i="20"/>
  <c r="AA48" i="20"/>
  <c r="AB48" i="20"/>
  <c r="AC48" i="20"/>
  <c r="AD48" i="20"/>
  <c r="AE48" i="20"/>
  <c r="AF48" i="20"/>
  <c r="AH48" i="20"/>
  <c r="AI48" i="20"/>
  <c r="AJ48" i="20"/>
  <c r="AA49" i="20"/>
  <c r="AB49" i="20"/>
  <c r="AC49" i="20"/>
  <c r="AD49" i="20"/>
  <c r="AE49" i="20"/>
  <c r="AF49" i="20"/>
  <c r="AH49" i="20"/>
  <c r="AI49" i="20"/>
  <c r="AJ49" i="20"/>
  <c r="AA50" i="20"/>
  <c r="AB50" i="20"/>
  <c r="AC50" i="20"/>
  <c r="AD50" i="20"/>
  <c r="AE50" i="20"/>
  <c r="AF50" i="20"/>
  <c r="AH50" i="20"/>
  <c r="AI50" i="20"/>
  <c r="AJ50" i="20"/>
  <c r="AA51" i="20"/>
  <c r="AB51" i="20"/>
  <c r="AC51" i="20"/>
  <c r="AD51" i="20"/>
  <c r="AE51" i="20"/>
  <c r="AF51" i="20"/>
  <c r="AH51" i="20"/>
  <c r="AI51" i="20"/>
  <c r="AJ51" i="20"/>
  <c r="AA52" i="20"/>
  <c r="AB52" i="20"/>
  <c r="AC52" i="20"/>
  <c r="AD52" i="20"/>
  <c r="AE52" i="20"/>
  <c r="AF52" i="20"/>
  <c r="AH52" i="20"/>
  <c r="AI52" i="20"/>
  <c r="AJ52" i="20"/>
  <c r="AA53" i="20"/>
  <c r="AB53" i="20"/>
  <c r="AC53" i="20"/>
  <c r="AD53" i="20"/>
  <c r="AE53" i="20"/>
  <c r="AF53" i="20"/>
  <c r="AH53" i="20"/>
  <c r="AI53" i="20"/>
  <c r="AJ53" i="20"/>
  <c r="AA54" i="20"/>
  <c r="AB54" i="20"/>
  <c r="AC54" i="20"/>
  <c r="AD54" i="20"/>
  <c r="AE54" i="20"/>
  <c r="AF54" i="20"/>
  <c r="AH54" i="20"/>
  <c r="AI54" i="20"/>
  <c r="AJ54" i="20"/>
  <c r="AA55" i="20"/>
  <c r="AB55" i="20"/>
  <c r="AC55" i="20"/>
  <c r="AD55" i="20"/>
  <c r="AE55" i="20"/>
  <c r="AF55" i="20"/>
  <c r="AH55" i="20"/>
  <c r="AI55" i="20"/>
  <c r="AJ55" i="20"/>
  <c r="AA56" i="20"/>
  <c r="AB56" i="20"/>
  <c r="AC56" i="20"/>
  <c r="AD56" i="20"/>
  <c r="AE56" i="20"/>
  <c r="AF56" i="20"/>
  <c r="AH56" i="20"/>
  <c r="AI56" i="20"/>
  <c r="AJ56" i="20"/>
  <c r="AA57" i="20"/>
  <c r="AB57" i="20"/>
  <c r="AC57" i="20"/>
  <c r="AD57" i="20"/>
  <c r="AE57" i="20"/>
  <c r="AF57" i="20"/>
  <c r="AH57" i="20"/>
  <c r="AI57" i="20"/>
  <c r="AJ57" i="20"/>
  <c r="AA58" i="20"/>
  <c r="AB58" i="20"/>
  <c r="AC58" i="20"/>
  <c r="AD58" i="20"/>
  <c r="AE58" i="20"/>
  <c r="AF58" i="20"/>
  <c r="AH58" i="20"/>
  <c r="AI58" i="20"/>
  <c r="AJ58" i="20"/>
  <c r="AA59" i="20"/>
  <c r="AB59" i="20"/>
  <c r="AC59" i="20"/>
  <c r="AD59" i="20"/>
  <c r="AE59" i="20"/>
  <c r="AF59" i="20"/>
  <c r="AH59" i="20"/>
  <c r="AI59" i="20"/>
  <c r="AJ59" i="20"/>
  <c r="AA60" i="20"/>
  <c r="AB60" i="20"/>
  <c r="AC60" i="20"/>
  <c r="AD60" i="20"/>
  <c r="AE60" i="20"/>
  <c r="AF60" i="20"/>
  <c r="AH60" i="20"/>
  <c r="AI60" i="20"/>
  <c r="AJ60" i="20"/>
  <c r="AA61" i="20"/>
  <c r="AB61" i="20"/>
  <c r="AC61" i="20"/>
  <c r="AD61" i="20"/>
  <c r="AE61" i="20"/>
  <c r="AF61" i="20"/>
  <c r="AH61" i="20"/>
  <c r="AI61" i="20"/>
  <c r="AJ61" i="20"/>
  <c r="AA62" i="20"/>
  <c r="AB62" i="20"/>
  <c r="AC62" i="20"/>
  <c r="AD62" i="20"/>
  <c r="AE62" i="20"/>
  <c r="AF62" i="20"/>
  <c r="AH62" i="20"/>
  <c r="AI62" i="20"/>
  <c r="AJ62" i="20"/>
  <c r="AA63" i="20"/>
  <c r="AB63" i="20"/>
  <c r="AC63" i="20"/>
  <c r="AD63" i="20"/>
  <c r="AE63" i="20"/>
  <c r="AF63" i="20"/>
  <c r="AH63" i="20"/>
  <c r="AI63" i="20"/>
  <c r="AJ63" i="20"/>
  <c r="AA64" i="20"/>
  <c r="AB64" i="20"/>
  <c r="AC64" i="20"/>
  <c r="AD64" i="20"/>
  <c r="AE64" i="20"/>
  <c r="AF64" i="20"/>
  <c r="AH64" i="20"/>
  <c r="AI64" i="20"/>
  <c r="AJ64" i="20"/>
  <c r="AA65" i="20"/>
  <c r="AB65" i="20"/>
  <c r="AC65" i="20"/>
  <c r="AD65" i="20"/>
  <c r="AE65" i="20"/>
  <c r="AF65" i="20"/>
  <c r="AH65" i="20"/>
  <c r="AI65" i="20"/>
  <c r="AJ65" i="20"/>
  <c r="AA66" i="20"/>
  <c r="AB66" i="20"/>
  <c r="AC66" i="20"/>
  <c r="AD66" i="20"/>
  <c r="AE66" i="20"/>
  <c r="AF66" i="20"/>
  <c r="AH66" i="20"/>
  <c r="AI66" i="20"/>
  <c r="AJ66" i="20"/>
  <c r="AA67" i="20"/>
  <c r="AB67" i="20"/>
  <c r="AC67" i="20"/>
  <c r="AD67" i="20"/>
  <c r="AE67" i="20"/>
  <c r="AF67" i="20"/>
  <c r="AH67" i="20"/>
  <c r="AI67" i="20"/>
  <c r="AJ67" i="20"/>
  <c r="AA68" i="20"/>
  <c r="AB68" i="20"/>
  <c r="AC68" i="20"/>
  <c r="AD68" i="20"/>
  <c r="AE68" i="20"/>
  <c r="AF68" i="20"/>
  <c r="AH68" i="20"/>
  <c r="AI68" i="20"/>
  <c r="AJ68" i="20"/>
  <c r="AA69" i="20"/>
  <c r="AB69" i="20"/>
  <c r="AC69" i="20"/>
  <c r="AD69" i="20"/>
  <c r="AE69" i="20"/>
  <c r="AF69" i="20"/>
  <c r="AH69" i="20"/>
  <c r="AI69" i="20"/>
  <c r="AJ69" i="20"/>
  <c r="AA70" i="20"/>
  <c r="AB70" i="20"/>
  <c r="AC70" i="20"/>
  <c r="AD70" i="20"/>
  <c r="AE70" i="20"/>
  <c r="AF70" i="20"/>
  <c r="AH70" i="20"/>
  <c r="AI70" i="20"/>
  <c r="AJ70" i="20"/>
  <c r="AA71" i="20"/>
  <c r="AB71" i="20"/>
  <c r="AC71" i="20"/>
  <c r="AD71" i="20"/>
  <c r="AE71" i="20"/>
  <c r="AF71" i="20"/>
  <c r="AH71" i="20"/>
  <c r="AI71" i="20"/>
  <c r="AJ71" i="20"/>
  <c r="X13" i="20"/>
  <c r="Y13" i="20"/>
  <c r="Z13" i="20"/>
  <c r="X14" i="20"/>
  <c r="Y14" i="20"/>
  <c r="Z14" i="20"/>
  <c r="X15" i="20"/>
  <c r="Y15" i="20"/>
  <c r="Z15" i="20"/>
  <c r="X16" i="20"/>
  <c r="Y16" i="20"/>
  <c r="Z16" i="20"/>
  <c r="X17" i="20"/>
  <c r="Y17" i="20"/>
  <c r="Z17" i="20"/>
  <c r="X18" i="20"/>
  <c r="Y18" i="20"/>
  <c r="Z18" i="20"/>
  <c r="X19" i="20"/>
  <c r="Y19" i="20"/>
  <c r="Z19" i="20"/>
  <c r="X20" i="20"/>
  <c r="Y20" i="20"/>
  <c r="Z20" i="20"/>
  <c r="X21" i="20"/>
  <c r="Y21" i="20"/>
  <c r="Z21" i="20"/>
  <c r="X22" i="20"/>
  <c r="Y22" i="20"/>
  <c r="Z22" i="20"/>
  <c r="X23" i="20"/>
  <c r="Y23" i="20"/>
  <c r="Z23" i="20"/>
  <c r="X24" i="20"/>
  <c r="Y24" i="20"/>
  <c r="Z24" i="20"/>
  <c r="X25" i="20"/>
  <c r="Y25" i="20"/>
  <c r="Z25" i="20"/>
  <c r="X26" i="20"/>
  <c r="Y26" i="20"/>
  <c r="Z26" i="20"/>
  <c r="X27" i="20"/>
  <c r="Y27" i="20"/>
  <c r="Z27" i="20"/>
  <c r="X28" i="20"/>
  <c r="Y28" i="20"/>
  <c r="Z28" i="20"/>
  <c r="X29" i="20"/>
  <c r="Y29" i="20"/>
  <c r="Z29" i="20"/>
  <c r="X30" i="20"/>
  <c r="Y30" i="20"/>
  <c r="Z30" i="20"/>
  <c r="X31" i="20"/>
  <c r="Y31" i="20"/>
  <c r="Z31" i="20"/>
  <c r="X32" i="20"/>
  <c r="Y32" i="20"/>
  <c r="Z32" i="20"/>
  <c r="X33" i="20"/>
  <c r="Y33" i="20"/>
  <c r="Z33" i="20"/>
  <c r="X34" i="20"/>
  <c r="Y34" i="20"/>
  <c r="Z34" i="20"/>
  <c r="X35" i="20"/>
  <c r="Y35" i="20"/>
  <c r="Z35" i="20"/>
  <c r="X36" i="20"/>
  <c r="Y36" i="20"/>
  <c r="Z36" i="20"/>
  <c r="X37" i="20"/>
  <c r="Y37" i="20"/>
  <c r="Z37" i="20"/>
  <c r="X38" i="20"/>
  <c r="Y38" i="20"/>
  <c r="Z38" i="20"/>
  <c r="X39" i="20"/>
  <c r="Y39" i="20"/>
  <c r="Z39" i="20"/>
  <c r="X40" i="20"/>
  <c r="Y40" i="20"/>
  <c r="Z40" i="20"/>
  <c r="X41" i="20"/>
  <c r="Y41" i="20"/>
  <c r="Z41" i="20"/>
  <c r="X42" i="20"/>
  <c r="Y42" i="20"/>
  <c r="Z42" i="20"/>
  <c r="X43" i="20"/>
  <c r="Y43" i="20"/>
  <c r="Z43" i="20"/>
  <c r="X44" i="20"/>
  <c r="Y44" i="20"/>
  <c r="Z44" i="20"/>
  <c r="X45" i="20"/>
  <c r="Y45" i="20"/>
  <c r="Z45" i="20"/>
  <c r="X46" i="20"/>
  <c r="Y46" i="20"/>
  <c r="Z46" i="20"/>
  <c r="X47" i="20"/>
  <c r="Y47" i="20"/>
  <c r="Z47" i="20"/>
  <c r="X48" i="20"/>
  <c r="Y48" i="20"/>
  <c r="Z48" i="20"/>
  <c r="X49" i="20"/>
  <c r="Y49" i="20"/>
  <c r="Z49" i="20"/>
  <c r="X50" i="20"/>
  <c r="Y50" i="20"/>
  <c r="Z50" i="20"/>
  <c r="X51" i="20"/>
  <c r="Y51" i="20"/>
  <c r="Z51" i="20"/>
  <c r="X52" i="20"/>
  <c r="Y52" i="20"/>
  <c r="Z52" i="20"/>
  <c r="X53" i="20"/>
  <c r="Y53" i="20"/>
  <c r="Z53" i="20"/>
  <c r="X54" i="20"/>
  <c r="Y54" i="20"/>
  <c r="Z54" i="20"/>
  <c r="X55" i="20"/>
  <c r="Y55" i="20"/>
  <c r="Z55" i="20"/>
  <c r="X56" i="20"/>
  <c r="Y56" i="20"/>
  <c r="Z56" i="20"/>
  <c r="X57" i="20"/>
  <c r="Y57" i="20"/>
  <c r="Z57" i="20"/>
  <c r="X58" i="20"/>
  <c r="Y58" i="20"/>
  <c r="Z58" i="20"/>
  <c r="X59" i="20"/>
  <c r="Y59" i="20"/>
  <c r="Z59" i="20"/>
  <c r="X60" i="20"/>
  <c r="Y60" i="20"/>
  <c r="Z60" i="20"/>
  <c r="X61" i="20"/>
  <c r="Y61" i="20"/>
  <c r="Z61" i="20"/>
  <c r="X62" i="20"/>
  <c r="Y62" i="20"/>
  <c r="Z62" i="20"/>
  <c r="X63" i="20"/>
  <c r="Y63" i="20"/>
  <c r="Z63" i="20"/>
  <c r="X64" i="20"/>
  <c r="Y64" i="20"/>
  <c r="Z64" i="20"/>
  <c r="X65" i="20"/>
  <c r="Y65" i="20"/>
  <c r="Z65" i="20"/>
  <c r="X66" i="20"/>
  <c r="Y66" i="20"/>
  <c r="Z66" i="20"/>
  <c r="X67" i="20"/>
  <c r="Y67" i="20"/>
  <c r="Z67" i="20"/>
  <c r="X68" i="20"/>
  <c r="Y68" i="20"/>
  <c r="Z68" i="20"/>
  <c r="X69" i="20"/>
  <c r="Y69" i="20"/>
  <c r="Z69" i="20"/>
  <c r="X70" i="20"/>
  <c r="Y70" i="20"/>
  <c r="Z70" i="20"/>
  <c r="X71" i="20"/>
  <c r="Y71" i="20"/>
  <c r="Z71" i="20"/>
  <c r="U13" i="20"/>
  <c r="V13" i="20"/>
  <c r="W13" i="20"/>
  <c r="U14" i="20"/>
  <c r="V14" i="20"/>
  <c r="W14" i="20"/>
  <c r="U15" i="20"/>
  <c r="V15" i="20"/>
  <c r="W15" i="20"/>
  <c r="U16" i="20"/>
  <c r="V16" i="20"/>
  <c r="W16" i="20"/>
  <c r="U17" i="20"/>
  <c r="V17" i="20"/>
  <c r="W17" i="20"/>
  <c r="U18" i="20"/>
  <c r="V18" i="20"/>
  <c r="W18" i="20"/>
  <c r="U19" i="20"/>
  <c r="V19" i="20"/>
  <c r="W19" i="20"/>
  <c r="U20" i="20"/>
  <c r="V20" i="20"/>
  <c r="W20" i="20"/>
  <c r="U21" i="20"/>
  <c r="V21" i="20"/>
  <c r="W21" i="20"/>
  <c r="U22" i="20"/>
  <c r="V22" i="20"/>
  <c r="W22" i="20"/>
  <c r="U23" i="20"/>
  <c r="V23" i="20"/>
  <c r="W23" i="20"/>
  <c r="U24" i="20"/>
  <c r="V24" i="20"/>
  <c r="W24" i="20"/>
  <c r="U25" i="20"/>
  <c r="V25" i="20"/>
  <c r="W25" i="20"/>
  <c r="U26" i="20"/>
  <c r="V26" i="20"/>
  <c r="W26" i="20"/>
  <c r="U27" i="20"/>
  <c r="V27" i="20"/>
  <c r="W27" i="20"/>
  <c r="U28" i="20"/>
  <c r="V28" i="20"/>
  <c r="W28" i="20"/>
  <c r="U29" i="20"/>
  <c r="V29" i="20"/>
  <c r="W29" i="20"/>
  <c r="U30" i="20"/>
  <c r="V30" i="20"/>
  <c r="W30" i="20"/>
  <c r="U31" i="20"/>
  <c r="V31" i="20"/>
  <c r="W31" i="20"/>
  <c r="U32" i="20"/>
  <c r="V32" i="20"/>
  <c r="W32" i="20"/>
  <c r="U33" i="20"/>
  <c r="V33" i="20"/>
  <c r="W33" i="20"/>
  <c r="U34" i="20"/>
  <c r="V34" i="20"/>
  <c r="W34" i="20"/>
  <c r="U35" i="20"/>
  <c r="V35" i="20"/>
  <c r="W35" i="20"/>
  <c r="U36" i="20"/>
  <c r="V36" i="20"/>
  <c r="W36" i="20"/>
  <c r="U37" i="20"/>
  <c r="V37" i="20"/>
  <c r="W37" i="20"/>
  <c r="U38" i="20"/>
  <c r="V38" i="20"/>
  <c r="W38" i="20"/>
  <c r="U39" i="20"/>
  <c r="V39" i="20"/>
  <c r="W39" i="20"/>
  <c r="U40" i="20"/>
  <c r="V40" i="20"/>
  <c r="W40" i="20"/>
  <c r="U41" i="20"/>
  <c r="V41" i="20"/>
  <c r="W41" i="20"/>
  <c r="U42" i="20"/>
  <c r="V42" i="20"/>
  <c r="W42" i="20"/>
  <c r="U43" i="20"/>
  <c r="V43" i="20"/>
  <c r="W43" i="20"/>
  <c r="U44" i="20"/>
  <c r="V44" i="20"/>
  <c r="W44" i="20"/>
  <c r="U45" i="20"/>
  <c r="V45" i="20"/>
  <c r="W45" i="20"/>
  <c r="U46" i="20"/>
  <c r="V46" i="20"/>
  <c r="W46" i="20"/>
  <c r="U47" i="20"/>
  <c r="V47" i="20"/>
  <c r="W47" i="20"/>
  <c r="U48" i="20"/>
  <c r="V48" i="20"/>
  <c r="W48" i="20"/>
  <c r="U49" i="20"/>
  <c r="V49" i="20"/>
  <c r="W49" i="20"/>
  <c r="U50" i="20"/>
  <c r="V50" i="20"/>
  <c r="W50" i="20"/>
  <c r="U51" i="20"/>
  <c r="V51" i="20"/>
  <c r="W51" i="20"/>
  <c r="U52" i="20"/>
  <c r="V52" i="20"/>
  <c r="W52" i="20"/>
  <c r="U53" i="20"/>
  <c r="V53" i="20"/>
  <c r="W53" i="20"/>
  <c r="U54" i="20"/>
  <c r="V54" i="20"/>
  <c r="W54" i="20"/>
  <c r="U55" i="20"/>
  <c r="V55" i="20"/>
  <c r="W55" i="20"/>
  <c r="U56" i="20"/>
  <c r="V56" i="20"/>
  <c r="W56" i="20"/>
  <c r="U57" i="20"/>
  <c r="V57" i="20"/>
  <c r="W57" i="20"/>
  <c r="U58" i="20"/>
  <c r="V58" i="20"/>
  <c r="W58" i="20"/>
  <c r="U59" i="20"/>
  <c r="V59" i="20"/>
  <c r="W59" i="20"/>
  <c r="U60" i="20"/>
  <c r="V60" i="20"/>
  <c r="W60" i="20"/>
  <c r="U61" i="20"/>
  <c r="V61" i="20"/>
  <c r="W61" i="20"/>
  <c r="U62" i="20"/>
  <c r="V62" i="20"/>
  <c r="W62" i="20"/>
  <c r="U63" i="20"/>
  <c r="V63" i="20"/>
  <c r="W63" i="20"/>
  <c r="U64" i="20"/>
  <c r="V64" i="20"/>
  <c r="W64" i="20"/>
  <c r="U65" i="20"/>
  <c r="V65" i="20"/>
  <c r="W65" i="20"/>
  <c r="U66" i="20"/>
  <c r="V66" i="20"/>
  <c r="W66" i="20"/>
  <c r="U67" i="20"/>
  <c r="V67" i="20"/>
  <c r="W67" i="20"/>
  <c r="U68" i="20"/>
  <c r="V68" i="20"/>
  <c r="W68" i="20"/>
  <c r="U69" i="20"/>
  <c r="V69" i="20"/>
  <c r="W69" i="20"/>
  <c r="U70" i="20"/>
  <c r="V70" i="20"/>
  <c r="W70" i="20"/>
  <c r="U71" i="20"/>
  <c r="V71" i="20"/>
  <c r="W71" i="20"/>
  <c r="U12" i="20"/>
  <c r="R13" i="20"/>
  <c r="S13" i="20"/>
  <c r="T13" i="20"/>
  <c r="R14" i="20"/>
  <c r="S14" i="20"/>
  <c r="T14" i="20"/>
  <c r="R15" i="20"/>
  <c r="S15" i="20"/>
  <c r="T15" i="20"/>
  <c r="R16" i="20"/>
  <c r="S16" i="20"/>
  <c r="T16" i="20"/>
  <c r="R17" i="20"/>
  <c r="S17" i="20"/>
  <c r="T17" i="20"/>
  <c r="R18" i="20"/>
  <c r="S18" i="20"/>
  <c r="T18" i="20"/>
  <c r="R19" i="20"/>
  <c r="S19" i="20"/>
  <c r="T19" i="20"/>
  <c r="R20" i="20"/>
  <c r="S20" i="20"/>
  <c r="T20" i="20"/>
  <c r="R21" i="20"/>
  <c r="S21" i="20"/>
  <c r="T21" i="20"/>
  <c r="R22" i="20"/>
  <c r="S22" i="20"/>
  <c r="T22" i="20"/>
  <c r="R23" i="20"/>
  <c r="S23" i="20"/>
  <c r="T23" i="20"/>
  <c r="R24" i="20"/>
  <c r="S24" i="20"/>
  <c r="T24" i="20"/>
  <c r="R25" i="20"/>
  <c r="S25" i="20"/>
  <c r="T25" i="20"/>
  <c r="R26" i="20"/>
  <c r="S26" i="20"/>
  <c r="T26" i="20"/>
  <c r="R27" i="20"/>
  <c r="S27" i="20"/>
  <c r="T27" i="20"/>
  <c r="R28" i="20"/>
  <c r="S28" i="20"/>
  <c r="T28" i="20"/>
  <c r="R29" i="20"/>
  <c r="S29" i="20"/>
  <c r="T29" i="20"/>
  <c r="R30" i="20"/>
  <c r="S30" i="20"/>
  <c r="T30" i="20"/>
  <c r="R31" i="20"/>
  <c r="S31" i="20"/>
  <c r="T31" i="20"/>
  <c r="R32" i="20"/>
  <c r="S32" i="20"/>
  <c r="T32" i="20"/>
  <c r="R33" i="20"/>
  <c r="S33" i="20"/>
  <c r="T33" i="20"/>
  <c r="R34" i="20"/>
  <c r="S34" i="20"/>
  <c r="T34" i="20"/>
  <c r="R35" i="20"/>
  <c r="S35" i="20"/>
  <c r="T35" i="20"/>
  <c r="R36" i="20"/>
  <c r="S36" i="20"/>
  <c r="T36" i="20"/>
  <c r="R37" i="20"/>
  <c r="S37" i="20"/>
  <c r="T37" i="20"/>
  <c r="R38" i="20"/>
  <c r="S38" i="20"/>
  <c r="T38" i="20"/>
  <c r="R39" i="20"/>
  <c r="S39" i="20"/>
  <c r="T39" i="20"/>
  <c r="R40" i="20"/>
  <c r="S40" i="20"/>
  <c r="T40" i="20"/>
  <c r="R41" i="20"/>
  <c r="S41" i="20"/>
  <c r="T41" i="20"/>
  <c r="R42" i="20"/>
  <c r="S42" i="20"/>
  <c r="T42" i="20"/>
  <c r="R43" i="20"/>
  <c r="S43" i="20"/>
  <c r="T43" i="20"/>
  <c r="R44" i="20"/>
  <c r="S44" i="20"/>
  <c r="T44" i="20"/>
  <c r="R45" i="20"/>
  <c r="S45" i="20"/>
  <c r="T45" i="20"/>
  <c r="R46" i="20"/>
  <c r="S46" i="20"/>
  <c r="T46" i="20"/>
  <c r="R47" i="20"/>
  <c r="S47" i="20"/>
  <c r="T47" i="20"/>
  <c r="R48" i="20"/>
  <c r="S48" i="20"/>
  <c r="T48" i="20"/>
  <c r="R49" i="20"/>
  <c r="S49" i="20"/>
  <c r="T49" i="20"/>
  <c r="R50" i="20"/>
  <c r="S50" i="20"/>
  <c r="T50" i="20"/>
  <c r="R51" i="20"/>
  <c r="S51" i="20"/>
  <c r="T51" i="20"/>
  <c r="R52" i="20"/>
  <c r="S52" i="20"/>
  <c r="T52" i="20"/>
  <c r="R53" i="20"/>
  <c r="S53" i="20"/>
  <c r="T53" i="20"/>
  <c r="R54" i="20"/>
  <c r="S54" i="20"/>
  <c r="T54" i="20"/>
  <c r="R55" i="20"/>
  <c r="S55" i="20"/>
  <c r="T55" i="20"/>
  <c r="R56" i="20"/>
  <c r="S56" i="20"/>
  <c r="T56" i="20"/>
  <c r="R57" i="20"/>
  <c r="S57" i="20"/>
  <c r="T57" i="20"/>
  <c r="R58" i="20"/>
  <c r="S58" i="20"/>
  <c r="T58" i="20"/>
  <c r="R59" i="20"/>
  <c r="S59" i="20"/>
  <c r="T59" i="20"/>
  <c r="R60" i="20"/>
  <c r="S60" i="20"/>
  <c r="T60" i="20"/>
  <c r="R61" i="20"/>
  <c r="S61" i="20"/>
  <c r="T61" i="20"/>
  <c r="R62" i="20"/>
  <c r="S62" i="20"/>
  <c r="T62" i="20"/>
  <c r="R63" i="20"/>
  <c r="S63" i="20"/>
  <c r="T63" i="20"/>
  <c r="R64" i="20"/>
  <c r="S64" i="20"/>
  <c r="T64" i="20"/>
  <c r="R65" i="20"/>
  <c r="S65" i="20"/>
  <c r="T65" i="20"/>
  <c r="R66" i="20"/>
  <c r="S66" i="20"/>
  <c r="T66" i="20"/>
  <c r="R67" i="20"/>
  <c r="S67" i="20"/>
  <c r="T67" i="20"/>
  <c r="R68" i="20"/>
  <c r="S68" i="20"/>
  <c r="T68" i="20"/>
  <c r="R69" i="20"/>
  <c r="S69" i="20"/>
  <c r="T69" i="20"/>
  <c r="R70" i="20"/>
  <c r="S70" i="20"/>
  <c r="T70" i="20"/>
  <c r="R71" i="20"/>
  <c r="S71" i="20"/>
  <c r="T71" i="20"/>
  <c r="O13" i="20"/>
  <c r="P13" i="20"/>
  <c r="Q13" i="20"/>
  <c r="O14" i="20"/>
  <c r="P14" i="20"/>
  <c r="Q14" i="20"/>
  <c r="O15" i="20"/>
  <c r="P15" i="20"/>
  <c r="Q15" i="20"/>
  <c r="O16" i="20"/>
  <c r="P16" i="20"/>
  <c r="Q16" i="20"/>
  <c r="O17" i="20"/>
  <c r="P17" i="20"/>
  <c r="Q17" i="20"/>
  <c r="O18" i="20"/>
  <c r="P18" i="20"/>
  <c r="Q18" i="20"/>
  <c r="O19" i="20"/>
  <c r="P19" i="20"/>
  <c r="Q19" i="20"/>
  <c r="O20" i="20"/>
  <c r="P20" i="20"/>
  <c r="Q20" i="20"/>
  <c r="O21" i="20"/>
  <c r="P21" i="20"/>
  <c r="Q21" i="20"/>
  <c r="O22" i="20"/>
  <c r="P22" i="20"/>
  <c r="Q22" i="20"/>
  <c r="O23" i="20"/>
  <c r="P23" i="20"/>
  <c r="Q23" i="20"/>
  <c r="O24" i="20"/>
  <c r="P24" i="20"/>
  <c r="Q24" i="20"/>
  <c r="O25" i="20"/>
  <c r="P25" i="20"/>
  <c r="Q25" i="20"/>
  <c r="O26" i="20"/>
  <c r="P26" i="20"/>
  <c r="Q26" i="20"/>
  <c r="O27" i="20"/>
  <c r="P27" i="20"/>
  <c r="Q27" i="20"/>
  <c r="O28" i="20"/>
  <c r="P28" i="20"/>
  <c r="Q28" i="20"/>
  <c r="O29" i="20"/>
  <c r="P29" i="20"/>
  <c r="Q29" i="20"/>
  <c r="O30" i="20"/>
  <c r="P30" i="20"/>
  <c r="Q30" i="20"/>
  <c r="O31" i="20"/>
  <c r="P31" i="20"/>
  <c r="Q31" i="20"/>
  <c r="O32" i="20"/>
  <c r="P32" i="20"/>
  <c r="Q32" i="20"/>
  <c r="O33" i="20"/>
  <c r="P33" i="20"/>
  <c r="Q33" i="20"/>
  <c r="O34" i="20"/>
  <c r="P34" i="20"/>
  <c r="Q34" i="20"/>
  <c r="O35" i="20"/>
  <c r="P35" i="20"/>
  <c r="Q35" i="20"/>
  <c r="O36" i="20"/>
  <c r="P36" i="20"/>
  <c r="Q36" i="20"/>
  <c r="O37" i="20"/>
  <c r="P37" i="20"/>
  <c r="Q37" i="20"/>
  <c r="O38" i="20"/>
  <c r="P38" i="20"/>
  <c r="Q38" i="20"/>
  <c r="O39" i="20"/>
  <c r="P39" i="20"/>
  <c r="Q39" i="20"/>
  <c r="O40" i="20"/>
  <c r="P40" i="20"/>
  <c r="Q40" i="20"/>
  <c r="O41" i="20"/>
  <c r="P41" i="20"/>
  <c r="Q41" i="20"/>
  <c r="O42" i="20"/>
  <c r="P42" i="20"/>
  <c r="Q42" i="20"/>
  <c r="O43" i="20"/>
  <c r="P43" i="20"/>
  <c r="Q43" i="20"/>
  <c r="O44" i="20"/>
  <c r="P44" i="20"/>
  <c r="Q44" i="20"/>
  <c r="O45" i="20"/>
  <c r="P45" i="20"/>
  <c r="Q45" i="20"/>
  <c r="O46" i="20"/>
  <c r="P46" i="20"/>
  <c r="Q46" i="20"/>
  <c r="O47" i="20"/>
  <c r="P47" i="20"/>
  <c r="Q47" i="20"/>
  <c r="O48" i="20"/>
  <c r="P48" i="20"/>
  <c r="Q48" i="20"/>
  <c r="O49" i="20"/>
  <c r="P49" i="20"/>
  <c r="Q49" i="20"/>
  <c r="O50" i="20"/>
  <c r="P50" i="20"/>
  <c r="Q50" i="20"/>
  <c r="O51" i="20"/>
  <c r="P51" i="20"/>
  <c r="Q51" i="20"/>
  <c r="O52" i="20"/>
  <c r="P52" i="20"/>
  <c r="Q52" i="20"/>
  <c r="O53" i="20"/>
  <c r="P53" i="20"/>
  <c r="Q53" i="20"/>
  <c r="O54" i="20"/>
  <c r="P54" i="20"/>
  <c r="Q54" i="20"/>
  <c r="O55" i="20"/>
  <c r="P55" i="20"/>
  <c r="Q55" i="20"/>
  <c r="O56" i="20"/>
  <c r="P56" i="20"/>
  <c r="Q56" i="20"/>
  <c r="O57" i="20"/>
  <c r="P57" i="20"/>
  <c r="Q57" i="20"/>
  <c r="O58" i="20"/>
  <c r="P58" i="20"/>
  <c r="Q58" i="20"/>
  <c r="O59" i="20"/>
  <c r="P59" i="20"/>
  <c r="Q59" i="20"/>
  <c r="O60" i="20"/>
  <c r="P60" i="20"/>
  <c r="Q60" i="20"/>
  <c r="O61" i="20"/>
  <c r="P61" i="20"/>
  <c r="Q61" i="20"/>
  <c r="O62" i="20"/>
  <c r="P62" i="20"/>
  <c r="Q62" i="20"/>
  <c r="O63" i="20"/>
  <c r="P63" i="20"/>
  <c r="Q63" i="20"/>
  <c r="O64" i="20"/>
  <c r="P64" i="20"/>
  <c r="Q64" i="20"/>
  <c r="O65" i="20"/>
  <c r="P65" i="20"/>
  <c r="Q65" i="20"/>
  <c r="O66" i="20"/>
  <c r="P66" i="20"/>
  <c r="Q66" i="20"/>
  <c r="O67" i="20"/>
  <c r="P67" i="20"/>
  <c r="Q67" i="20"/>
  <c r="O68" i="20"/>
  <c r="P68" i="20"/>
  <c r="Q68" i="20"/>
  <c r="O69" i="20"/>
  <c r="P69" i="20"/>
  <c r="Q69" i="20"/>
  <c r="O70" i="20"/>
  <c r="P70" i="20"/>
  <c r="Q70" i="20"/>
  <c r="O71" i="20"/>
  <c r="P71" i="20"/>
  <c r="Q71" i="20"/>
  <c r="L13" i="20"/>
  <c r="M13" i="20"/>
  <c r="N13" i="20"/>
  <c r="L14" i="20"/>
  <c r="M14" i="20"/>
  <c r="N14" i="20"/>
  <c r="L15" i="20"/>
  <c r="M15" i="20"/>
  <c r="N15" i="20"/>
  <c r="L16" i="20"/>
  <c r="M16" i="20"/>
  <c r="N16" i="20"/>
  <c r="L17" i="20"/>
  <c r="M17" i="20"/>
  <c r="N17" i="20"/>
  <c r="L18" i="20"/>
  <c r="M18" i="20"/>
  <c r="N18" i="20"/>
  <c r="L19" i="20"/>
  <c r="M19" i="20"/>
  <c r="N19" i="20"/>
  <c r="L20" i="20"/>
  <c r="M20" i="20"/>
  <c r="N20" i="20"/>
  <c r="L21" i="20"/>
  <c r="M21" i="20"/>
  <c r="N21" i="20"/>
  <c r="L22" i="20"/>
  <c r="M22" i="20"/>
  <c r="N22" i="20"/>
  <c r="L23" i="20"/>
  <c r="M23" i="20"/>
  <c r="N23" i="20"/>
  <c r="L24" i="20"/>
  <c r="M24" i="20"/>
  <c r="N24" i="20"/>
  <c r="L25" i="20"/>
  <c r="M25" i="20"/>
  <c r="N25" i="20"/>
  <c r="L26" i="20"/>
  <c r="M26" i="20"/>
  <c r="N26" i="20"/>
  <c r="L27" i="20"/>
  <c r="M27" i="20"/>
  <c r="N27" i="20"/>
  <c r="L28" i="20"/>
  <c r="M28" i="20"/>
  <c r="N28" i="20"/>
  <c r="L29" i="20"/>
  <c r="M29" i="20"/>
  <c r="N29" i="20"/>
  <c r="L30" i="20"/>
  <c r="M30" i="20"/>
  <c r="N30" i="20"/>
  <c r="L31" i="20"/>
  <c r="M31" i="20"/>
  <c r="N31" i="20"/>
  <c r="L32" i="20"/>
  <c r="M32" i="20"/>
  <c r="N32" i="20"/>
  <c r="L33" i="20"/>
  <c r="M33" i="20"/>
  <c r="N33" i="20"/>
  <c r="L34" i="20"/>
  <c r="M34" i="20"/>
  <c r="N34" i="20"/>
  <c r="L35" i="20"/>
  <c r="M35" i="20"/>
  <c r="N35" i="20"/>
  <c r="L36" i="20"/>
  <c r="M36" i="20"/>
  <c r="N36" i="20"/>
  <c r="L37" i="20"/>
  <c r="M37" i="20"/>
  <c r="N37" i="20"/>
  <c r="L38" i="20"/>
  <c r="M38" i="20"/>
  <c r="N38" i="20"/>
  <c r="L39" i="20"/>
  <c r="M39" i="20"/>
  <c r="N39" i="20"/>
  <c r="L40" i="20"/>
  <c r="M40" i="20"/>
  <c r="N40" i="20"/>
  <c r="L41" i="20"/>
  <c r="M41" i="20"/>
  <c r="N41" i="20"/>
  <c r="L42" i="20"/>
  <c r="M42" i="20"/>
  <c r="N42" i="20"/>
  <c r="L43" i="20"/>
  <c r="M43" i="20"/>
  <c r="N43" i="20"/>
  <c r="L44" i="20"/>
  <c r="M44" i="20"/>
  <c r="N44" i="20"/>
  <c r="L45" i="20"/>
  <c r="M45" i="20"/>
  <c r="N45" i="20"/>
  <c r="L46" i="20"/>
  <c r="M46" i="20"/>
  <c r="N46" i="20"/>
  <c r="L47" i="20"/>
  <c r="M47" i="20"/>
  <c r="N47" i="20"/>
  <c r="L48" i="20"/>
  <c r="M48" i="20"/>
  <c r="N48" i="20"/>
  <c r="L49" i="20"/>
  <c r="M49" i="20"/>
  <c r="N49" i="20"/>
  <c r="L50" i="20"/>
  <c r="M50" i="20"/>
  <c r="N50" i="20"/>
  <c r="L51" i="20"/>
  <c r="M51" i="20"/>
  <c r="N51" i="20"/>
  <c r="L52" i="20"/>
  <c r="M52" i="20"/>
  <c r="N52" i="20"/>
  <c r="L53" i="20"/>
  <c r="M53" i="20"/>
  <c r="N53" i="20"/>
  <c r="L54" i="20"/>
  <c r="M54" i="20"/>
  <c r="N54" i="20"/>
  <c r="L55" i="20"/>
  <c r="M55" i="20"/>
  <c r="N55" i="20"/>
  <c r="L56" i="20"/>
  <c r="M56" i="20"/>
  <c r="N56" i="20"/>
  <c r="L57" i="20"/>
  <c r="M57" i="20"/>
  <c r="N57" i="20"/>
  <c r="L58" i="20"/>
  <c r="M58" i="20"/>
  <c r="N58" i="20"/>
  <c r="L59" i="20"/>
  <c r="M59" i="20"/>
  <c r="N59" i="20"/>
  <c r="L60" i="20"/>
  <c r="M60" i="20"/>
  <c r="N60" i="20"/>
  <c r="L61" i="20"/>
  <c r="M61" i="20"/>
  <c r="N61" i="20"/>
  <c r="L62" i="20"/>
  <c r="M62" i="20"/>
  <c r="N62" i="20"/>
  <c r="L63" i="20"/>
  <c r="M63" i="20"/>
  <c r="N63" i="20"/>
  <c r="L64" i="20"/>
  <c r="M64" i="20"/>
  <c r="N64" i="20"/>
  <c r="L65" i="20"/>
  <c r="M65" i="20"/>
  <c r="N65" i="20"/>
  <c r="L66" i="20"/>
  <c r="M66" i="20"/>
  <c r="N66" i="20"/>
  <c r="L67" i="20"/>
  <c r="M67" i="20"/>
  <c r="N67" i="20"/>
  <c r="L68" i="20"/>
  <c r="M68" i="20"/>
  <c r="N68" i="20"/>
  <c r="L69" i="20"/>
  <c r="M69" i="20"/>
  <c r="N69" i="20"/>
  <c r="L70" i="20"/>
  <c r="M70" i="20"/>
  <c r="N70" i="20"/>
  <c r="L71" i="20"/>
  <c r="M71" i="20"/>
  <c r="N71" i="20"/>
  <c r="I13" i="20"/>
  <c r="J13" i="20"/>
  <c r="K13" i="20"/>
  <c r="I14" i="20"/>
  <c r="J14" i="20"/>
  <c r="K14" i="20"/>
  <c r="I15" i="20"/>
  <c r="J15" i="20"/>
  <c r="K15" i="20"/>
  <c r="I16" i="20"/>
  <c r="J16" i="20"/>
  <c r="K16" i="20"/>
  <c r="I17" i="20"/>
  <c r="J17" i="20"/>
  <c r="K17" i="20"/>
  <c r="I18" i="20"/>
  <c r="J18" i="20"/>
  <c r="K18" i="20"/>
  <c r="I19" i="20"/>
  <c r="J19" i="20"/>
  <c r="K19" i="20"/>
  <c r="I20" i="20"/>
  <c r="J20" i="20"/>
  <c r="K20" i="20"/>
  <c r="I21" i="20"/>
  <c r="J21" i="20"/>
  <c r="K21" i="20"/>
  <c r="I22" i="20"/>
  <c r="J22" i="20"/>
  <c r="K22" i="20"/>
  <c r="I23" i="20"/>
  <c r="J23" i="20"/>
  <c r="K23" i="20"/>
  <c r="I24" i="20"/>
  <c r="J24" i="20"/>
  <c r="K24" i="20"/>
  <c r="I25" i="20"/>
  <c r="J25" i="20"/>
  <c r="K25" i="20"/>
  <c r="I26" i="20"/>
  <c r="J26" i="20"/>
  <c r="K26" i="20"/>
  <c r="I27" i="20"/>
  <c r="J27" i="20"/>
  <c r="K27" i="20"/>
  <c r="I28" i="20"/>
  <c r="J28" i="20"/>
  <c r="K28" i="20"/>
  <c r="I29" i="20"/>
  <c r="J29" i="20"/>
  <c r="K29" i="20"/>
  <c r="I30" i="20"/>
  <c r="J30" i="20"/>
  <c r="K30" i="20"/>
  <c r="I31" i="20"/>
  <c r="J31" i="20"/>
  <c r="K31" i="20"/>
  <c r="I32" i="20"/>
  <c r="J32" i="20"/>
  <c r="K32" i="20"/>
  <c r="I33" i="20"/>
  <c r="J33" i="20"/>
  <c r="K33" i="20"/>
  <c r="I34" i="20"/>
  <c r="J34" i="20"/>
  <c r="K34" i="20"/>
  <c r="I35" i="20"/>
  <c r="J35" i="20"/>
  <c r="K35" i="20"/>
  <c r="I36" i="20"/>
  <c r="J36" i="20"/>
  <c r="K36" i="20"/>
  <c r="I37" i="20"/>
  <c r="J37" i="20"/>
  <c r="K37" i="20"/>
  <c r="I38" i="20"/>
  <c r="J38" i="20"/>
  <c r="K38" i="20"/>
  <c r="I39" i="20"/>
  <c r="J39" i="20"/>
  <c r="K39" i="20"/>
  <c r="I40" i="20"/>
  <c r="J40" i="20"/>
  <c r="K40" i="20"/>
  <c r="I41" i="20"/>
  <c r="J41" i="20"/>
  <c r="K41" i="20"/>
  <c r="I42" i="20"/>
  <c r="J42" i="20"/>
  <c r="K42" i="20"/>
  <c r="I43" i="20"/>
  <c r="J43" i="20"/>
  <c r="K43" i="20"/>
  <c r="I44" i="20"/>
  <c r="J44" i="20"/>
  <c r="K44" i="20"/>
  <c r="I45" i="20"/>
  <c r="J45" i="20"/>
  <c r="K45" i="20"/>
  <c r="I46" i="20"/>
  <c r="J46" i="20"/>
  <c r="K46" i="20"/>
  <c r="I47" i="20"/>
  <c r="J47" i="20"/>
  <c r="K47" i="20"/>
  <c r="I48" i="20"/>
  <c r="J48" i="20"/>
  <c r="K48" i="20"/>
  <c r="I49" i="20"/>
  <c r="J49" i="20"/>
  <c r="K49" i="20"/>
  <c r="I50" i="20"/>
  <c r="J50" i="20"/>
  <c r="K50" i="20"/>
  <c r="I51" i="20"/>
  <c r="J51" i="20"/>
  <c r="K51" i="20"/>
  <c r="I52" i="20"/>
  <c r="J52" i="20"/>
  <c r="K52" i="20"/>
  <c r="I53" i="20"/>
  <c r="J53" i="20"/>
  <c r="K53" i="20"/>
  <c r="I54" i="20"/>
  <c r="J54" i="20"/>
  <c r="K54" i="20"/>
  <c r="I55" i="20"/>
  <c r="J55" i="20"/>
  <c r="K55" i="20"/>
  <c r="I56" i="20"/>
  <c r="J56" i="20"/>
  <c r="K56" i="20"/>
  <c r="I57" i="20"/>
  <c r="J57" i="20"/>
  <c r="K57" i="20"/>
  <c r="I58" i="20"/>
  <c r="J58" i="20"/>
  <c r="K58" i="20"/>
  <c r="I59" i="20"/>
  <c r="J59" i="20"/>
  <c r="K59" i="20"/>
  <c r="I60" i="20"/>
  <c r="J60" i="20"/>
  <c r="K60" i="20"/>
  <c r="I61" i="20"/>
  <c r="J61" i="20"/>
  <c r="K61" i="20"/>
  <c r="I62" i="20"/>
  <c r="J62" i="20"/>
  <c r="K62" i="20"/>
  <c r="I63" i="20"/>
  <c r="J63" i="20"/>
  <c r="K63" i="20"/>
  <c r="I64" i="20"/>
  <c r="J64" i="20"/>
  <c r="K64" i="20"/>
  <c r="I65" i="20"/>
  <c r="J65" i="20"/>
  <c r="K65" i="20"/>
  <c r="I66" i="20"/>
  <c r="J66" i="20"/>
  <c r="K66" i="20"/>
  <c r="I67" i="20"/>
  <c r="J67" i="20"/>
  <c r="K67" i="20"/>
  <c r="I68" i="20"/>
  <c r="J68" i="20"/>
  <c r="K68" i="20"/>
  <c r="I69" i="20"/>
  <c r="J69" i="20"/>
  <c r="K69" i="20"/>
  <c r="I70" i="20"/>
  <c r="J70" i="20"/>
  <c r="K70" i="20"/>
  <c r="I71" i="20"/>
  <c r="J71" i="20"/>
  <c r="K71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E31" i="20"/>
  <c r="D31" i="20"/>
  <c r="C31" i="20"/>
  <c r="D87" i="20" l="1"/>
  <c r="E86" i="20"/>
  <c r="C84" i="20"/>
  <c r="D83" i="20"/>
  <c r="E82" i="20"/>
  <c r="C80" i="20"/>
  <c r="D79" i="20"/>
  <c r="E78" i="20"/>
  <c r="E88" i="20"/>
  <c r="D108" i="20"/>
  <c r="D100" i="20"/>
  <c r="D94" i="20"/>
  <c r="C87" i="20"/>
  <c r="D86" i="20"/>
  <c r="E85" i="20"/>
  <c r="C83" i="20"/>
  <c r="D82" i="20"/>
  <c r="C79" i="20"/>
  <c r="D78" i="20"/>
  <c r="E77" i="20"/>
  <c r="C106" i="20"/>
  <c r="E105" i="20"/>
  <c r="C102" i="20"/>
  <c r="E101" i="20"/>
  <c r="C98" i="20"/>
  <c r="E97" i="20"/>
  <c r="E95" i="20"/>
  <c r="C92" i="20"/>
  <c r="C90" i="20"/>
  <c r="E89" i="20"/>
  <c r="C86" i="20"/>
  <c r="D85" i="20"/>
  <c r="E84" i="20"/>
  <c r="C82" i="20"/>
  <c r="D81" i="20"/>
  <c r="E80" i="20"/>
  <c r="C78" i="20"/>
  <c r="D77" i="20"/>
  <c r="E76" i="20"/>
  <c r="C88" i="20"/>
  <c r="D107" i="20"/>
  <c r="D105" i="20"/>
  <c r="D103" i="20"/>
  <c r="D101" i="20"/>
  <c r="D99" i="20"/>
  <c r="D97" i="20"/>
  <c r="D95" i="20"/>
  <c r="D91" i="20"/>
  <c r="D89" i="20"/>
  <c r="C76" i="20"/>
  <c r="D75" i="20"/>
  <c r="D106" i="20"/>
  <c r="D104" i="20"/>
  <c r="D102" i="20"/>
  <c r="D98" i="20"/>
  <c r="D96" i="20"/>
  <c r="D92" i="20"/>
  <c r="D90" i="20"/>
  <c r="E81" i="20"/>
  <c r="C75" i="20"/>
  <c r="D88" i="20"/>
  <c r="C108" i="20"/>
  <c r="E107" i="20"/>
  <c r="C104" i="20"/>
  <c r="E103" i="20"/>
  <c r="C100" i="20"/>
  <c r="E99" i="20"/>
  <c r="C96" i="20"/>
  <c r="E91" i="20"/>
  <c r="E87" i="20"/>
  <c r="C85" i="20"/>
  <c r="D84" i="20"/>
  <c r="E83" i="20"/>
  <c r="C81" i="20"/>
  <c r="D80" i="20"/>
  <c r="E79" i="20"/>
  <c r="C77" i="20"/>
  <c r="D76" i="20"/>
  <c r="E75" i="20"/>
  <c r="E108" i="20"/>
  <c r="C107" i="20"/>
  <c r="E106" i="20"/>
  <c r="C105" i="20"/>
  <c r="E104" i="20"/>
  <c r="C103" i="20"/>
  <c r="E102" i="20"/>
  <c r="C101" i="20"/>
  <c r="E100" i="20"/>
  <c r="C99" i="20"/>
  <c r="E98" i="20"/>
  <c r="C97" i="20"/>
  <c r="E96" i="20"/>
  <c r="C95" i="20"/>
  <c r="E94" i="20"/>
  <c r="E92" i="20"/>
  <c r="C91" i="20"/>
  <c r="E90" i="20"/>
  <c r="C89" i="20"/>
  <c r="C65" i="20"/>
  <c r="C57" i="20"/>
  <c r="C49" i="20"/>
  <c r="C37" i="20"/>
  <c r="C25" i="20"/>
  <c r="C17" i="20"/>
  <c r="C13" i="20"/>
  <c r="D65" i="20"/>
  <c r="D57" i="20"/>
  <c r="D49" i="20"/>
  <c r="D41" i="20"/>
  <c r="D33" i="20"/>
  <c r="D25" i="20"/>
  <c r="D17" i="20"/>
  <c r="E69" i="20"/>
  <c r="E61" i="20"/>
  <c r="E53" i="20"/>
  <c r="E49" i="20"/>
  <c r="E41" i="20"/>
  <c r="E33" i="20"/>
  <c r="E25" i="20"/>
  <c r="E17" i="20"/>
  <c r="D74" i="20"/>
  <c r="C68" i="20"/>
  <c r="C60" i="20"/>
  <c r="C52" i="20"/>
  <c r="C44" i="20"/>
  <c r="C36" i="20"/>
  <c r="C28" i="20"/>
  <c r="C20" i="20"/>
  <c r="D64" i="20"/>
  <c r="D56" i="20"/>
  <c r="D48" i="20"/>
  <c r="D40" i="20"/>
  <c r="D32" i="20"/>
  <c r="D24" i="20"/>
  <c r="E68" i="20"/>
  <c r="E60" i="20"/>
  <c r="E52" i="20"/>
  <c r="E44" i="20"/>
  <c r="E36" i="20"/>
  <c r="E28" i="20"/>
  <c r="E20" i="20"/>
  <c r="C70" i="20"/>
  <c r="C66" i="20"/>
  <c r="C62" i="20"/>
  <c r="C58" i="20"/>
  <c r="C54" i="20"/>
  <c r="C50" i="20"/>
  <c r="C46" i="20"/>
  <c r="C42" i="20"/>
  <c r="C38" i="20"/>
  <c r="C34" i="20"/>
  <c r="C30" i="20"/>
  <c r="C26" i="20"/>
  <c r="C22" i="20"/>
  <c r="C18" i="20"/>
  <c r="C14" i="20"/>
  <c r="D70" i="20"/>
  <c r="D66" i="20"/>
  <c r="D62" i="20"/>
  <c r="D58" i="20"/>
  <c r="D54" i="20"/>
  <c r="D50" i="20"/>
  <c r="D46" i="20"/>
  <c r="D42" i="20"/>
  <c r="D38" i="20"/>
  <c r="D34" i="20"/>
  <c r="D30" i="20"/>
  <c r="D26" i="20"/>
  <c r="D22" i="20"/>
  <c r="D18" i="20"/>
  <c r="D14" i="20"/>
  <c r="E70" i="20"/>
  <c r="E66" i="20"/>
  <c r="E62" i="20"/>
  <c r="E58" i="20"/>
  <c r="E54" i="20"/>
  <c r="E50" i="20"/>
  <c r="E46" i="20"/>
  <c r="E42" i="20"/>
  <c r="E38" i="20"/>
  <c r="E34" i="20"/>
  <c r="E30" i="20"/>
  <c r="E26" i="20"/>
  <c r="E22" i="20"/>
  <c r="E18" i="20"/>
  <c r="E14" i="20"/>
  <c r="E74" i="20"/>
  <c r="C72" i="20"/>
  <c r="C69" i="20"/>
  <c r="C61" i="20"/>
  <c r="C53" i="20"/>
  <c r="C45" i="20"/>
  <c r="C41" i="20"/>
  <c r="C33" i="20"/>
  <c r="C29" i="20"/>
  <c r="C21" i="20"/>
  <c r="D69" i="20"/>
  <c r="D61" i="20"/>
  <c r="D53" i="20"/>
  <c r="D45" i="20"/>
  <c r="D37" i="20"/>
  <c r="D29" i="20"/>
  <c r="D21" i="20"/>
  <c r="D13" i="20"/>
  <c r="E65" i="20"/>
  <c r="E57" i="20"/>
  <c r="E45" i="20"/>
  <c r="E37" i="20"/>
  <c r="E29" i="20"/>
  <c r="E21" i="20"/>
  <c r="E13" i="20"/>
  <c r="E73" i="20"/>
  <c r="C64" i="20"/>
  <c r="C56" i="20"/>
  <c r="C48" i="20"/>
  <c r="C40" i="20"/>
  <c r="C32" i="20"/>
  <c r="C24" i="20"/>
  <c r="C16" i="20"/>
  <c r="D68" i="20"/>
  <c r="D60" i="20"/>
  <c r="D52" i="20"/>
  <c r="D44" i="20"/>
  <c r="D36" i="20"/>
  <c r="D28" i="20"/>
  <c r="D20" i="20"/>
  <c r="D16" i="20"/>
  <c r="E64" i="20"/>
  <c r="E56" i="20"/>
  <c r="E48" i="20"/>
  <c r="E40" i="20"/>
  <c r="E32" i="20"/>
  <c r="E24" i="20"/>
  <c r="E16" i="20"/>
  <c r="C74" i="20"/>
  <c r="D73" i="20"/>
  <c r="E72" i="20"/>
  <c r="C71" i="20"/>
  <c r="C67" i="20"/>
  <c r="C63" i="20"/>
  <c r="C59" i="20"/>
  <c r="C55" i="20"/>
  <c r="C51" i="20"/>
  <c r="C47" i="20"/>
  <c r="C43" i="20"/>
  <c r="C39" i="20"/>
  <c r="C35" i="20"/>
  <c r="C27" i="20"/>
  <c r="C23" i="20"/>
  <c r="C19" i="20"/>
  <c r="C15" i="20"/>
  <c r="D71" i="20"/>
  <c r="D67" i="20"/>
  <c r="D63" i="20"/>
  <c r="D59" i="20"/>
  <c r="D55" i="20"/>
  <c r="D51" i="20"/>
  <c r="D47" i="20"/>
  <c r="D43" i="20"/>
  <c r="D39" i="20"/>
  <c r="D35" i="20"/>
  <c r="D27" i="20"/>
  <c r="D23" i="20"/>
  <c r="D19" i="20"/>
  <c r="D15" i="20"/>
  <c r="E71" i="20"/>
  <c r="E67" i="20"/>
  <c r="E63" i="20"/>
  <c r="E59" i="20"/>
  <c r="E55" i="20"/>
  <c r="E51" i="20"/>
  <c r="E47" i="20"/>
  <c r="E43" i="20"/>
  <c r="E39" i="20"/>
  <c r="E35" i="20"/>
  <c r="E27" i="20"/>
  <c r="E23" i="20"/>
  <c r="E19" i="20"/>
  <c r="E15" i="20"/>
  <c r="C73" i="20"/>
  <c r="D72" i="20"/>
  <c r="I12" i="20"/>
  <c r="AJ111" i="15"/>
  <c r="I9" i="20" s="1"/>
  <c r="AA12" i="20"/>
  <c r="AA9" i="20"/>
  <c r="AE12" i="20"/>
  <c r="AE9" i="20"/>
  <c r="AJ12" i="20"/>
  <c r="AJ9" i="20"/>
  <c r="G12" i="20"/>
  <c r="AH111" i="15"/>
  <c r="G9" i="20" s="1"/>
  <c r="H12" i="20"/>
  <c r="AI111" i="15"/>
  <c r="H9" i="20" s="1"/>
  <c r="O12" i="20"/>
  <c r="AP111" i="15"/>
  <c r="R12" i="20"/>
  <c r="AS111" i="15"/>
  <c r="R9" i="20" s="1"/>
  <c r="X12" i="20"/>
  <c r="X9" i="20"/>
  <c r="C12" i="20"/>
  <c r="AD111" i="15"/>
  <c r="C9" i="20" s="1"/>
  <c r="D12" i="20"/>
  <c r="AE111" i="15"/>
  <c r="D9" i="20" s="1"/>
  <c r="E12" i="20"/>
  <c r="AF111" i="15"/>
  <c r="E9" i="20" s="1"/>
  <c r="J12" i="20"/>
  <c r="AK111" i="15"/>
  <c r="J9" i="20" s="1"/>
  <c r="M12" i="20"/>
  <c r="AN111" i="15"/>
  <c r="M9" i="20" s="1"/>
  <c r="P12" i="20"/>
  <c r="AQ111" i="15"/>
  <c r="P9" i="20" s="1"/>
  <c r="S12" i="20"/>
  <c r="AT111" i="15"/>
  <c r="S9" i="20" s="1"/>
  <c r="V12" i="20"/>
  <c r="V9" i="20"/>
  <c r="Y12" i="20"/>
  <c r="Y9" i="20"/>
  <c r="AB12" i="20"/>
  <c r="AB9" i="20"/>
  <c r="Q12" i="20"/>
  <c r="AR111" i="15"/>
  <c r="Q9" i="20" s="1"/>
  <c r="T12" i="20"/>
  <c r="AU111" i="15"/>
  <c r="T9" i="20" s="1"/>
  <c r="W12" i="20"/>
  <c r="W9" i="20"/>
  <c r="Z12" i="20"/>
  <c r="Z9" i="20"/>
  <c r="AC12" i="20"/>
  <c r="AC9" i="20"/>
  <c r="AH12" i="20"/>
  <c r="AH9" i="20"/>
  <c r="AG111" i="15"/>
  <c r="F9" i="20" s="1"/>
  <c r="L12" i="20"/>
  <c r="AM111" i="15"/>
  <c r="L9" i="20" s="1"/>
  <c r="AF12" i="20"/>
  <c r="AF9" i="20"/>
  <c r="K12" i="20"/>
  <c r="AL111" i="15"/>
  <c r="K9" i="20" s="1"/>
  <c r="N12" i="20"/>
  <c r="AO111" i="15"/>
  <c r="N9" i="20" s="1"/>
  <c r="AD12" i="20"/>
  <c r="AD9" i="20"/>
  <c r="AI12" i="20"/>
  <c r="AI9" i="20"/>
  <c r="U9" i="20"/>
  <c r="AZ112" i="15" l="1"/>
  <c r="BF112" i="15"/>
  <c r="BI112" i="15"/>
  <c r="AH10" i="20" s="1"/>
  <c r="BC112" i="15"/>
  <c r="AW112" i="15"/>
  <c r="AN112" i="15"/>
  <c r="L10" i="20" s="1"/>
  <c r="AK112" i="15"/>
  <c r="I10" i="20" s="1"/>
  <c r="AT112" i="15"/>
  <c r="R10" i="20" s="1"/>
  <c r="AH112" i="15"/>
  <c r="AD112" i="15"/>
  <c r="F10" i="20" l="1"/>
  <c r="AX116" i="15"/>
  <c r="AD10" i="20"/>
  <c r="BE113" i="15"/>
  <c r="AD11" i="20" s="1"/>
  <c r="AA10" i="20"/>
  <c r="BB113" i="15"/>
  <c r="AA11" i="20" s="1"/>
  <c r="U10" i="20"/>
  <c r="AV113" i="15"/>
  <c r="U11" i="20" s="1"/>
  <c r="X10" i="20"/>
  <c r="AY113" i="15"/>
  <c r="X11" i="20" s="1"/>
  <c r="AJ113" i="15"/>
  <c r="I11" i="20" s="1"/>
  <c r="C10" i="20"/>
  <c r="BH113" i="15"/>
  <c r="AH11" i="20" s="1"/>
  <c r="AS113" i="15"/>
  <c r="R11" i="20" s="1"/>
  <c r="AM113" i="15"/>
  <c r="L11" i="20" s="1"/>
  <c r="AG113" i="15"/>
  <c r="F11" i="20" s="1"/>
  <c r="CY3" i="8" l="1"/>
  <c r="CW3" i="8"/>
  <c r="EL3" i="8" l="1"/>
  <c r="BK10" i="8"/>
  <c r="FN13" i="8"/>
  <c r="FS14" i="8"/>
  <c r="FX15" i="8"/>
  <c r="FM16" i="8"/>
  <c r="FR17" i="8"/>
  <c r="FW18" i="8"/>
  <c r="FL19" i="8"/>
  <c r="GB19" i="8"/>
  <c r="FQ20" i="8"/>
  <c r="FV21" i="8"/>
  <c r="FK22" i="8"/>
  <c r="GA22" i="8"/>
  <c r="FP23" i="8"/>
  <c r="FU24" i="8"/>
  <c r="FJ25" i="8"/>
  <c r="FW13" i="8"/>
  <c r="FL14" i="8"/>
  <c r="GB14" i="8"/>
  <c r="FQ15" i="8"/>
  <c r="FV16" i="8"/>
  <c r="FK17" i="8"/>
  <c r="GA17" i="8"/>
  <c r="FP18" i="8"/>
  <c r="FU19" i="8"/>
  <c r="FJ20" i="8"/>
  <c r="FZ20" i="8"/>
  <c r="FO21" i="8"/>
  <c r="FT22" i="8"/>
  <c r="FY23" i="8"/>
  <c r="FN24" i="8"/>
  <c r="FS25" i="8"/>
  <c r="GB13" i="8"/>
  <c r="FK16" i="8"/>
  <c r="FP17" i="8"/>
  <c r="FU18" i="8"/>
  <c r="FZ19" i="8"/>
  <c r="FN23" i="8"/>
  <c r="FS24" i="8"/>
  <c r="FT25" i="8"/>
  <c r="FJ26" i="8"/>
  <c r="FZ26" i="8"/>
  <c r="FO27" i="8"/>
  <c r="FT28" i="8"/>
  <c r="FY29" i="8"/>
  <c r="FN30" i="8"/>
  <c r="FS31" i="8"/>
  <c r="FU13" i="8"/>
  <c r="FR13" i="8"/>
  <c r="FW14" i="8"/>
  <c r="FL15" i="8"/>
  <c r="GB15" i="8"/>
  <c r="FQ16" i="8"/>
  <c r="FV17" i="8"/>
  <c r="FK18" i="8"/>
  <c r="GA18" i="8"/>
  <c r="FP19" i="8"/>
  <c r="FU20" i="8"/>
  <c r="FJ21" i="8"/>
  <c r="FZ21" i="8"/>
  <c r="FO22" i="8"/>
  <c r="FT23" i="8"/>
  <c r="FY24" i="8"/>
  <c r="FK13" i="8"/>
  <c r="GA13" i="8"/>
  <c r="FP14" i="8"/>
  <c r="FU15" i="8"/>
  <c r="FJ16" i="8"/>
  <c r="FZ16" i="8"/>
  <c r="FO17" i="8"/>
  <c r="FT18" i="8"/>
  <c r="FY19" i="8"/>
  <c r="FN20" i="8"/>
  <c r="FS21" i="8"/>
  <c r="FX22" i="8"/>
  <c r="FM23" i="8"/>
  <c r="FR24" i="8"/>
  <c r="FW25" i="8"/>
  <c r="FN15" i="8"/>
  <c r="FS16" i="8"/>
  <c r="FX17" i="8"/>
  <c r="FL21" i="8"/>
  <c r="FQ22" i="8"/>
  <c r="FV23" i="8"/>
  <c r="GA24" i="8"/>
  <c r="FY25" i="8"/>
  <c r="FN26" i="8"/>
  <c r="FS27" i="8"/>
  <c r="FX28" i="8"/>
  <c r="FM29" i="8"/>
  <c r="FR30" i="8"/>
  <c r="FW31" i="8"/>
  <c r="FV13" i="8"/>
  <c r="FK14" i="8"/>
  <c r="GA14" i="8"/>
  <c r="FP15" i="8"/>
  <c r="FU16" i="8"/>
  <c r="FJ17" i="8"/>
  <c r="FZ17" i="8"/>
  <c r="FO18" i="8"/>
  <c r="FT19" i="8"/>
  <c r="FY20" i="8"/>
  <c r="FN21" i="8"/>
  <c r="FS22" i="8"/>
  <c r="FX23" i="8"/>
  <c r="FM24" i="8"/>
  <c r="FO13" i="8"/>
  <c r="FT14" i="8"/>
  <c r="FY15" i="8"/>
  <c r="FN16" i="8"/>
  <c r="FS17" i="8"/>
  <c r="FX18" i="8"/>
  <c r="FM19" i="8"/>
  <c r="FR20" i="8"/>
  <c r="FW21" i="8"/>
  <c r="FL22" i="8"/>
  <c r="GB22" i="8"/>
  <c r="FQ23" i="8"/>
  <c r="FV24" i="8"/>
  <c r="FK25" i="8"/>
  <c r="FL13" i="8"/>
  <c r="FQ14" i="8"/>
  <c r="FV15" i="8"/>
  <c r="GA16" i="8"/>
  <c r="FJ19" i="8"/>
  <c r="FO20" i="8"/>
  <c r="FT21" i="8"/>
  <c r="FY22" i="8"/>
  <c r="FR26" i="8"/>
  <c r="FW27" i="8"/>
  <c r="FL28" i="8"/>
  <c r="GB28" i="8"/>
  <c r="FQ29" i="8"/>
  <c r="FV30" i="8"/>
  <c r="FK31" i="8"/>
  <c r="GA31" i="8"/>
  <c r="FJ14" i="8"/>
  <c r="FO15" i="8"/>
  <c r="FT16" i="8"/>
  <c r="FY17" i="8"/>
  <c r="FJ13" i="8"/>
  <c r="FT15" i="8"/>
  <c r="FM20" i="8"/>
  <c r="FW22" i="8"/>
  <c r="FM15" i="8"/>
  <c r="FW17" i="8"/>
  <c r="FP22" i="8"/>
  <c r="FZ24" i="8"/>
  <c r="FW20" i="8"/>
  <c r="FN25" i="8"/>
  <c r="GA27" i="8"/>
  <c r="FJ30" i="8"/>
  <c r="FR14" i="8"/>
  <c r="FQ17" i="8"/>
  <c r="FM21" i="8"/>
  <c r="FR22" i="8"/>
  <c r="FW23" i="8"/>
  <c r="GB24" i="8"/>
  <c r="FZ25" i="8"/>
  <c r="FO26" i="8"/>
  <c r="FJ15" i="8"/>
  <c r="FT17" i="8"/>
  <c r="FM22" i="8"/>
  <c r="FW24" i="8"/>
  <c r="FL26" i="8"/>
  <c r="FW28" i="8"/>
  <c r="FR29" i="8"/>
  <c r="FL30" i="8"/>
  <c r="GB31" i="8"/>
  <c r="FQ32" i="8"/>
  <c r="FV33" i="8"/>
  <c r="FK34" i="8"/>
  <c r="GA34" i="8"/>
  <c r="FP35" i="8"/>
  <c r="FU36" i="8"/>
  <c r="FJ37" i="8"/>
  <c r="FZ37" i="8"/>
  <c r="FO38" i="8"/>
  <c r="FT39" i="8"/>
  <c r="FY40" i="8"/>
  <c r="FN41" i="8"/>
  <c r="FS42" i="8"/>
  <c r="FX43" i="8"/>
  <c r="FM44" i="8"/>
  <c r="FR45" i="8"/>
  <c r="FW46" i="8"/>
  <c r="FL47" i="8"/>
  <c r="GB47" i="8"/>
  <c r="FQ48" i="8"/>
  <c r="FP16" i="8"/>
  <c r="FZ18" i="8"/>
  <c r="FS23" i="8"/>
  <c r="FX25" i="8"/>
  <c r="FY26" i="8"/>
  <c r="FT27" i="8"/>
  <c r="FN28" i="8"/>
  <c r="FX30" i="8"/>
  <c r="FR31" i="8"/>
  <c r="FJ32" i="8"/>
  <c r="FZ32" i="8"/>
  <c r="FO33" i="8"/>
  <c r="FT34" i="8"/>
  <c r="FY35" i="8"/>
  <c r="FN36" i="8"/>
  <c r="FS37" i="8"/>
  <c r="FX38" i="8"/>
  <c r="FM39" i="8"/>
  <c r="FR40" i="8"/>
  <c r="FW41" i="8"/>
  <c r="FL42" i="8"/>
  <c r="GB42" i="8"/>
  <c r="FQ43" i="8"/>
  <c r="FV44" i="8"/>
  <c r="FK45" i="8"/>
  <c r="GA45" i="8"/>
  <c r="FP46" i="8"/>
  <c r="FL17" i="8"/>
  <c r="FZ27" i="8"/>
  <c r="FO29" i="8"/>
  <c r="FO32" i="8"/>
  <c r="FT33" i="8"/>
  <c r="FY34" i="8"/>
  <c r="FM38" i="8"/>
  <c r="FR39" i="8"/>
  <c r="FW40" i="8"/>
  <c r="GB41" i="8"/>
  <c r="FK44" i="8"/>
  <c r="FP45" i="8"/>
  <c r="FT46" i="8"/>
  <c r="FN47" i="8"/>
  <c r="FV49" i="8"/>
  <c r="FK50" i="8"/>
  <c r="GA50" i="8"/>
  <c r="FP51" i="8"/>
  <c r="FU52" i="8"/>
  <c r="FJ53" i="8"/>
  <c r="FZ53" i="8"/>
  <c r="FO54" i="8"/>
  <c r="FT55" i="8"/>
  <c r="FY56" i="8"/>
  <c r="FN57" i="8"/>
  <c r="FS58" i="8"/>
  <c r="FY13" i="8"/>
  <c r="FR18" i="8"/>
  <c r="FK23" i="8"/>
  <c r="FW26" i="8"/>
  <c r="FK28" i="8"/>
  <c r="GA29" i="8"/>
  <c r="FP31" i="8"/>
  <c r="FX32" i="8"/>
  <c r="FL36" i="8"/>
  <c r="FQ37" i="8"/>
  <c r="FV38" i="8"/>
  <c r="GA39" i="8"/>
  <c r="FJ42" i="8"/>
  <c r="FO43" i="8"/>
  <c r="FT44" i="8"/>
  <c r="FY45" i="8"/>
  <c r="FZ46" i="8"/>
  <c r="FU47" i="8"/>
  <c r="FZ13" i="8"/>
  <c r="FS18" i="8"/>
  <c r="FL23" i="8"/>
  <c r="FS13" i="8"/>
  <c r="FL18" i="8"/>
  <c r="FV20" i="8"/>
  <c r="FO25" i="8"/>
  <c r="GB21" i="8"/>
  <c r="FP28" i="8"/>
  <c r="FZ30" i="8"/>
  <c r="FZ14" i="8"/>
  <c r="FL16" i="8"/>
  <c r="FK19" i="8"/>
  <c r="FP20" i="8"/>
  <c r="FU21" i="8"/>
  <c r="FZ22" i="8"/>
  <c r="FP13" i="8"/>
  <c r="FZ15" i="8"/>
  <c r="FS20" i="8"/>
  <c r="FL25" i="8"/>
  <c r="FS26" i="8"/>
  <c r="FM27" i="8"/>
  <c r="FW29" i="8"/>
  <c r="FQ30" i="8"/>
  <c r="FL31" i="8"/>
  <c r="FU32" i="8"/>
  <c r="FJ33" i="8"/>
  <c r="FZ33" i="8"/>
  <c r="FO34" i="8"/>
  <c r="FT35" i="8"/>
  <c r="FY36" i="8"/>
  <c r="FN37" i="8"/>
  <c r="FS38" i="8"/>
  <c r="FX39" i="8"/>
  <c r="FM40" i="8"/>
  <c r="FR41" i="8"/>
  <c r="FW42" i="8"/>
  <c r="FL43" i="8"/>
  <c r="GB43" i="8"/>
  <c r="FQ44" i="8"/>
  <c r="FV45" i="8"/>
  <c r="FK46" i="8"/>
  <c r="GA46" i="8"/>
  <c r="FP47" i="8"/>
  <c r="FU48" i="8"/>
  <c r="FJ49" i="8"/>
  <c r="FV14" i="8"/>
  <c r="FO19" i="8"/>
  <c r="FY21" i="8"/>
  <c r="FY27" i="8"/>
  <c r="FS28" i="8"/>
  <c r="FN29" i="8"/>
  <c r="FX31" i="8"/>
  <c r="FN32" i="8"/>
  <c r="FS33" i="8"/>
  <c r="FX34" i="8"/>
  <c r="FM35" i="8"/>
  <c r="FR36" i="8"/>
  <c r="FW37" i="8"/>
  <c r="FL38" i="8"/>
  <c r="GB38" i="8"/>
  <c r="FQ39" i="8"/>
  <c r="FV40" i="8"/>
  <c r="FK41" i="8"/>
  <c r="GA41" i="8"/>
  <c r="FP42" i="8"/>
  <c r="FU43" i="8"/>
  <c r="FJ44" i="8"/>
  <c r="FZ44" i="8"/>
  <c r="FO45" i="8"/>
  <c r="FX13" i="8"/>
  <c r="FQ18" i="8"/>
  <c r="FJ23" i="8"/>
  <c r="FU26" i="8"/>
  <c r="FJ28" i="8"/>
  <c r="FZ29" i="8"/>
  <c r="FN31" i="8"/>
  <c r="FW32" i="8"/>
  <c r="GB33" i="8"/>
  <c r="FK36" i="8"/>
  <c r="FP37" i="8"/>
  <c r="FU38" i="8"/>
  <c r="FZ39" i="8"/>
  <c r="FN43" i="8"/>
  <c r="FS44" i="8"/>
  <c r="FX45" i="8"/>
  <c r="FY46" i="8"/>
  <c r="FS47" i="8"/>
  <c r="FN48" i="8"/>
  <c r="FZ49" i="8"/>
  <c r="FO50" i="8"/>
  <c r="FT51" i="8"/>
  <c r="FY52" i="8"/>
  <c r="FN53" i="8"/>
  <c r="FS54" i="8"/>
  <c r="FX55" i="8"/>
  <c r="FM56" i="8"/>
  <c r="FR57" i="8"/>
  <c r="FW58" i="8"/>
  <c r="FL59" i="8"/>
  <c r="FW19" i="8"/>
  <c r="FP24" i="8"/>
  <c r="FV28" i="8"/>
  <c r="FK30" i="8"/>
  <c r="FZ31" i="8"/>
  <c r="FJ34" i="8"/>
  <c r="FO35" i="8"/>
  <c r="FT36" i="8"/>
  <c r="FY37" i="8"/>
  <c r="FM41" i="8"/>
  <c r="FR42" i="8"/>
  <c r="FW43" i="8"/>
  <c r="GB44" i="8"/>
  <c r="FZ47" i="8"/>
  <c r="FT48" i="8"/>
  <c r="FO49" i="8"/>
  <c r="FT50" i="8"/>
  <c r="FY51" i="8"/>
  <c r="FN52" i="8"/>
  <c r="FS53" i="8"/>
  <c r="FX54" i="8"/>
  <c r="FM55" i="8"/>
  <c r="FR56" i="8"/>
  <c r="FW57" i="8"/>
  <c r="FL58" i="8"/>
  <c r="GB58" i="8"/>
  <c r="FQ59" i="8"/>
  <c r="FO14" i="8"/>
  <c r="FY16" i="8"/>
  <c r="FR21" i="8"/>
  <c r="GB23" i="8"/>
  <c r="FR16" i="8"/>
  <c r="GB18" i="8"/>
  <c r="FK21" i="8"/>
  <c r="FU23" i="8"/>
  <c r="FT13" i="8"/>
  <c r="FM18" i="8"/>
  <c r="FV26" i="8"/>
  <c r="FO31" i="8"/>
  <c r="GB16" i="8"/>
  <c r="FN18" i="8"/>
  <c r="FS19" i="8"/>
  <c r="FX20" i="8"/>
  <c r="FL24" i="8"/>
  <c r="FP25" i="8"/>
  <c r="FO16" i="8"/>
  <c r="FY18" i="8"/>
  <c r="FR23" i="8"/>
  <c r="FV25" i="8"/>
  <c r="FX26" i="8"/>
  <c r="FR27" i="8"/>
  <c r="FM28" i="8"/>
  <c r="GB29" i="8"/>
  <c r="FW30" i="8"/>
  <c r="FQ31" i="8"/>
  <c r="FY32" i="8"/>
  <c r="FN33" i="8"/>
  <c r="FS34" i="8"/>
  <c r="FX35" i="8"/>
  <c r="FM36" i="8"/>
  <c r="FR37" i="8"/>
  <c r="FW38" i="8"/>
  <c r="FL39" i="8"/>
  <c r="GB39" i="8"/>
  <c r="FQ40" i="8"/>
  <c r="FV41" i="8"/>
  <c r="FK42" i="8"/>
  <c r="GA42" i="8"/>
  <c r="FP43" i="8"/>
  <c r="FU44" i="8"/>
  <c r="FJ45" i="8"/>
  <c r="FZ45" i="8"/>
  <c r="FO46" i="8"/>
  <c r="FT47" i="8"/>
  <c r="FY48" i="8"/>
  <c r="FN49" i="8"/>
  <c r="FK15" i="8"/>
  <c r="FU17" i="8"/>
  <c r="FN22" i="8"/>
  <c r="FX24" i="8"/>
  <c r="FM26" i="8"/>
  <c r="FY28" i="8"/>
  <c r="FS29" i="8"/>
  <c r="FM30" i="8"/>
  <c r="FR32" i="8"/>
  <c r="FW33" i="8"/>
  <c r="FL34" i="8"/>
  <c r="GB34" i="8"/>
  <c r="FQ35" i="8"/>
  <c r="FV36" i="8"/>
  <c r="FK37" i="8"/>
  <c r="GA37" i="8"/>
  <c r="FP38" i="8"/>
  <c r="FU39" i="8"/>
  <c r="FJ40" i="8"/>
  <c r="FZ40" i="8"/>
  <c r="FO41" i="8"/>
  <c r="FT42" i="8"/>
  <c r="FY43" i="8"/>
  <c r="FN44" i="8"/>
  <c r="FS45" i="8"/>
  <c r="FV19" i="8"/>
  <c r="FO24" i="8"/>
  <c r="FU28" i="8"/>
  <c r="FY31" i="8"/>
  <c r="FN35" i="8"/>
  <c r="FS36" i="8"/>
  <c r="FX37" i="8"/>
  <c r="FL41" i="8"/>
  <c r="FQ42" i="8"/>
  <c r="FV43" i="8"/>
  <c r="GA44" i="8"/>
  <c r="FY47" i="8"/>
  <c r="FS48" i="8"/>
  <c r="FM49" i="8"/>
  <c r="FS50" i="8"/>
  <c r="FX51" i="8"/>
  <c r="FM52" i="8"/>
  <c r="FR53" i="8"/>
  <c r="FW54" i="8"/>
  <c r="FL55" i="8"/>
  <c r="GB55" i="8"/>
  <c r="FQ56" i="8"/>
  <c r="FV57" i="8"/>
  <c r="FK58" i="8"/>
  <c r="GA58" i="8"/>
  <c r="FP59" i="8"/>
  <c r="GB20" i="8"/>
  <c r="FR25" i="8"/>
  <c r="FQ27" i="8"/>
  <c r="FU30" i="8"/>
  <c r="FM33" i="8"/>
  <c r="FR34" i="8"/>
  <c r="FW35" i="8"/>
  <c r="GB36" i="8"/>
  <c r="FK39" i="8"/>
  <c r="FP40" i="8"/>
  <c r="FU41" i="8"/>
  <c r="FZ42" i="8"/>
  <c r="FN46" i="8"/>
  <c r="FJ47" i="8"/>
  <c r="FZ48" i="8"/>
  <c r="FS49" i="8"/>
  <c r="FX50" i="8"/>
  <c r="FM51" i="8"/>
  <c r="FR52" i="8"/>
  <c r="FW53" i="8"/>
  <c r="FL54" i="8"/>
  <c r="GB54" i="8"/>
  <c r="FQ55" i="8"/>
  <c r="FV56" i="8"/>
  <c r="FK57" i="8"/>
  <c r="GA57" i="8"/>
  <c r="FP58" i="8"/>
  <c r="FU59" i="8"/>
  <c r="FJ60" i="8"/>
  <c r="FN17" i="8"/>
  <c r="FX19" i="8"/>
  <c r="FQ24" i="8"/>
  <c r="FX14" i="8"/>
  <c r="FQ19" i="8"/>
  <c r="GA21" i="8"/>
  <c r="FJ24" i="8"/>
  <c r="FY14" i="8"/>
  <c r="FR19" i="8"/>
  <c r="FK24" i="8"/>
  <c r="FK27" i="8"/>
  <c r="FU29" i="8"/>
  <c r="FM13" i="8"/>
  <c r="FW15" i="8"/>
  <c r="FV18" i="8"/>
  <c r="GA19" i="8"/>
  <c r="FJ22" i="8"/>
  <c r="FO23" i="8"/>
  <c r="FT24" i="8"/>
  <c r="FU25" i="8"/>
  <c r="FK26" i="8"/>
  <c r="FU14" i="8"/>
  <c r="FN19" i="8"/>
  <c r="FX21" i="8"/>
  <c r="FX27" i="8"/>
  <c r="FR28" i="8"/>
  <c r="FL29" i="8"/>
  <c r="GB30" i="8"/>
  <c r="FV31" i="8"/>
  <c r="FM32" i="8"/>
  <c r="FR33" i="8"/>
  <c r="FW34" i="8"/>
  <c r="FL35" i="8"/>
  <c r="GB35" i="8"/>
  <c r="FQ36" i="8"/>
  <c r="FV37" i="8"/>
  <c r="FK38" i="8"/>
  <c r="GA38" i="8"/>
  <c r="FP39" i="8"/>
  <c r="FU40" i="8"/>
  <c r="FJ41" i="8"/>
  <c r="FZ41" i="8"/>
  <c r="FO42" i="8"/>
  <c r="FT43" i="8"/>
  <c r="FY44" i="8"/>
  <c r="FN45" i="8"/>
  <c r="FS46" i="8"/>
  <c r="FX47" i="8"/>
  <c r="FM48" i="8"/>
  <c r="FQ13" i="8"/>
  <c r="GA15" i="8"/>
  <c r="FJ18" i="8"/>
  <c r="FT20" i="8"/>
  <c r="FM25" i="8"/>
  <c r="FT26" i="8"/>
  <c r="FN27" i="8"/>
  <c r="FX29" i="8"/>
  <c r="FS30" i="8"/>
  <c r="FM31" i="8"/>
  <c r="FV32" i="8"/>
  <c r="FK33" i="8"/>
  <c r="GA33" i="8"/>
  <c r="FP34" i="8"/>
  <c r="FU35" i="8"/>
  <c r="FJ36" i="8"/>
  <c r="FZ36" i="8"/>
  <c r="FO37" i="8"/>
  <c r="FT38" i="8"/>
  <c r="FY39" i="8"/>
  <c r="FN40" i="8"/>
  <c r="FS41" i="8"/>
  <c r="FX42" i="8"/>
  <c r="FM43" i="8"/>
  <c r="FR44" i="8"/>
  <c r="FW45" i="8"/>
  <c r="FL46" i="8"/>
  <c r="GA20" i="8"/>
  <c r="FQ25" i="8"/>
  <c r="FP27" i="8"/>
  <c r="FT30" i="8"/>
  <c r="FL33" i="8"/>
  <c r="FQ34" i="8"/>
  <c r="FV35" i="8"/>
  <c r="GA36" i="8"/>
  <c r="FJ39" i="8"/>
  <c r="FO40" i="8"/>
  <c r="FT41" i="8"/>
  <c r="FY42" i="8"/>
  <c r="FM46" i="8"/>
  <c r="FX48" i="8"/>
  <c r="FR49" i="8"/>
  <c r="FW50" i="8"/>
  <c r="FL51" i="8"/>
  <c r="GB51" i="8"/>
  <c r="FQ52" i="8"/>
  <c r="FV53" i="8"/>
  <c r="FK54" i="8"/>
  <c r="GA54" i="8"/>
  <c r="FP55" i="8"/>
  <c r="FU56" i="8"/>
  <c r="FJ57" i="8"/>
  <c r="FZ57" i="8"/>
  <c r="FO58" i="8"/>
  <c r="FT59" i="8"/>
  <c r="FM17" i="8"/>
  <c r="GB27" i="8"/>
  <c r="FP29" i="8"/>
  <c r="FP32" i="8"/>
  <c r="FU33" i="8"/>
  <c r="FZ34" i="8"/>
  <c r="FN38" i="8"/>
  <c r="FS39" i="8"/>
  <c r="FX40" i="8"/>
  <c r="FL44" i="8"/>
  <c r="FQ45" i="8"/>
  <c r="FU46" i="8"/>
  <c r="FO47" i="8"/>
  <c r="FJ48" i="8"/>
  <c r="FW49" i="8"/>
  <c r="FL50" i="8"/>
  <c r="FO48" i="8"/>
  <c r="GB50" i="8"/>
  <c r="FK53" i="8"/>
  <c r="FP54" i="8"/>
  <c r="FU55" i="8"/>
  <c r="FZ56" i="8"/>
  <c r="FN60" i="8"/>
  <c r="FW16" i="8"/>
  <c r="GA25" i="8"/>
  <c r="FJ29" i="8"/>
  <c r="FK32" i="8"/>
  <c r="FU34" i="8"/>
  <c r="FN39" i="8"/>
  <c r="FX41" i="8"/>
  <c r="FQ46" i="8"/>
  <c r="FT49" i="8"/>
  <c r="FY50" i="8"/>
  <c r="FM54" i="8"/>
  <c r="FR55" i="8"/>
  <c r="FW56" i="8"/>
  <c r="GB57" i="8"/>
  <c r="GA60" i="8"/>
  <c r="FS61" i="8"/>
  <c r="FX62" i="8"/>
  <c r="FM63" i="8"/>
  <c r="FR64" i="8"/>
  <c r="FW65" i="8"/>
  <c r="FL66" i="8"/>
  <c r="GB66" i="8"/>
  <c r="FQ67" i="8"/>
  <c r="FV68" i="8"/>
  <c r="FK69" i="8"/>
  <c r="GA69" i="8"/>
  <c r="FP70" i="8"/>
  <c r="FU71" i="8"/>
  <c r="FJ72" i="8"/>
  <c r="FZ72" i="8"/>
  <c r="FO73" i="8"/>
  <c r="FT74" i="8"/>
  <c r="FY75" i="8"/>
  <c r="FN76" i="8"/>
  <c r="FS77" i="8"/>
  <c r="FX78" i="8"/>
  <c r="FM79" i="8"/>
  <c r="FX16" i="8"/>
  <c r="GB25" i="8"/>
  <c r="FK29" i="8"/>
  <c r="FL32" i="8"/>
  <c r="FV34" i="8"/>
  <c r="FO39" i="8"/>
  <c r="FY41" i="8"/>
  <c r="FR46" i="8"/>
  <c r="FU49" i="8"/>
  <c r="FZ50" i="8"/>
  <c r="FN54" i="8"/>
  <c r="FS55" i="8"/>
  <c r="FX56" i="8"/>
  <c r="GB60" i="8"/>
  <c r="FT61" i="8"/>
  <c r="FY62" i="8"/>
  <c r="FN63" i="8"/>
  <c r="FS64" i="8"/>
  <c r="FX65" i="8"/>
  <c r="FM66" i="8"/>
  <c r="FR67" i="8"/>
  <c r="FW68" i="8"/>
  <c r="FL69" i="8"/>
  <c r="GB69" i="8"/>
  <c r="FQ70" i="8"/>
  <c r="FV71" i="8"/>
  <c r="FK72" i="8"/>
  <c r="GA72" i="8"/>
  <c r="FP73" i="8"/>
  <c r="FU74" i="8"/>
  <c r="FJ75" i="8"/>
  <c r="FZ75" i="8"/>
  <c r="FO76" i="8"/>
  <c r="FT77" i="8"/>
  <c r="FY78" i="8"/>
  <c r="FN79" i="8"/>
  <c r="FS80" i="8"/>
  <c r="FX81" i="8"/>
  <c r="FM82" i="8"/>
  <c r="FR83" i="8"/>
  <c r="FW84" i="8"/>
  <c r="FL85" i="8"/>
  <c r="GB85" i="8"/>
  <c r="FQ86" i="8"/>
  <c r="FV87" i="8"/>
  <c r="FK88" i="8"/>
  <c r="GA88" i="8"/>
  <c r="FP89" i="8"/>
  <c r="FU90" i="8"/>
  <c r="FJ91" i="8"/>
  <c r="FZ91" i="8"/>
  <c r="FO92" i="8"/>
  <c r="FT93" i="8"/>
  <c r="FY94" i="8"/>
  <c r="FN95" i="8"/>
  <c r="FS96" i="8"/>
  <c r="FX97" i="8"/>
  <c r="FM98" i="8"/>
  <c r="FR15" i="8"/>
  <c r="FZ28" i="8"/>
  <c r="FM34" i="8"/>
  <c r="FZ43" i="8"/>
  <c r="GA47" i="8"/>
  <c r="FU50" i="8"/>
  <c r="FN55" i="8"/>
  <c r="FX57" i="8"/>
  <c r="FQ61" i="8"/>
  <c r="FV62" i="8"/>
  <c r="GA63" i="8"/>
  <c r="FJ66" i="8"/>
  <c r="FO67" i="8"/>
  <c r="FT68" i="8"/>
  <c r="FY69" i="8"/>
  <c r="FM73" i="8"/>
  <c r="FR74" i="8"/>
  <c r="FW75" i="8"/>
  <c r="GB76" i="8"/>
  <c r="FK79" i="8"/>
  <c r="FN80" i="8"/>
  <c r="FX82" i="8"/>
  <c r="FS83" i="8"/>
  <c r="FM84" i="8"/>
  <c r="FW86" i="8"/>
  <c r="FQ87" i="8"/>
  <c r="FL88" i="8"/>
  <c r="GA89" i="8"/>
  <c r="FV90" i="8"/>
  <c r="FP91" i="8"/>
  <c r="FJ92" i="8"/>
  <c r="FZ93" i="8"/>
  <c r="FT94" i="8"/>
  <c r="FO95" i="8"/>
  <c r="FY97" i="8"/>
  <c r="FS98" i="8"/>
  <c r="FJ99" i="8"/>
  <c r="FZ99" i="8"/>
  <c r="FO100" i="8"/>
  <c r="FT101" i="8"/>
  <c r="FY102" i="8"/>
  <c r="FN103" i="8"/>
  <c r="FS104" i="8"/>
  <c r="FX105" i="8"/>
  <c r="FM106" i="8"/>
  <c r="FR107" i="8"/>
  <c r="FW108" i="8"/>
  <c r="FL109" i="8"/>
  <c r="GB109" i="8"/>
  <c r="FQ110" i="8"/>
  <c r="FO63" i="8"/>
  <c r="FN66" i="8"/>
  <c r="FX68" i="8"/>
  <c r="FY73" i="8"/>
  <c r="FR78" i="8"/>
  <c r="FV80" i="8"/>
  <c r="FP82" i="8"/>
  <c r="FU85" i="8"/>
  <c r="FY88" i="8"/>
  <c r="FL27" i="8"/>
  <c r="FV42" i="8"/>
  <c r="FP52" i="8"/>
  <c r="FZ54" i="8"/>
  <c r="FS59" i="8"/>
  <c r="FO62" i="8"/>
  <c r="FT63" i="8"/>
  <c r="FY64" i="8"/>
  <c r="FM68" i="8"/>
  <c r="FR69" i="8"/>
  <c r="FW70" i="8"/>
  <c r="GB71" i="8"/>
  <c r="FK74" i="8"/>
  <c r="FP75" i="8"/>
  <c r="FU76" i="8"/>
  <c r="FZ77" i="8"/>
  <c r="FZ81" i="8"/>
  <c r="FT82" i="8"/>
  <c r="FO83" i="8"/>
  <c r="FY85" i="8"/>
  <c r="FS86" i="8"/>
  <c r="FM87" i="8"/>
  <c r="FW89" i="8"/>
  <c r="FR90" i="8"/>
  <c r="FL91" i="8"/>
  <c r="GB92" i="8"/>
  <c r="FV93" i="8"/>
  <c r="FP94" i="8"/>
  <c r="FK95" i="8"/>
  <c r="FZ96" i="8"/>
  <c r="FU97" i="8"/>
  <c r="FO98" i="8"/>
  <c r="FW99" i="8"/>
  <c r="FL100" i="8"/>
  <c r="GB100" i="8"/>
  <c r="FQ101" i="8"/>
  <c r="FV102" i="8"/>
  <c r="FK103" i="8"/>
  <c r="GA103" i="8"/>
  <c r="FP104" i="8"/>
  <c r="FU105" i="8"/>
  <c r="FJ106" i="8"/>
  <c r="FZ106" i="8"/>
  <c r="FO107" i="8"/>
  <c r="FT108" i="8"/>
  <c r="FY109" i="8"/>
  <c r="FN110" i="8"/>
  <c r="FP26" i="8"/>
  <c r="FS32" i="8"/>
  <c r="FL37" i="8"/>
  <c r="FV46" i="8"/>
  <c r="FX49" i="8"/>
  <c r="FQ54" i="8"/>
  <c r="FP57" i="8"/>
  <c r="FS60" i="8"/>
  <c r="FK67" i="8"/>
  <c r="FU69" i="8"/>
  <c r="FW71" i="8"/>
  <c r="FP76" i="8"/>
  <c r="FZ78" i="8"/>
  <c r="GB80" i="8"/>
  <c r="FK82" i="8"/>
  <c r="GA83" i="8"/>
  <c r="FO85" i="8"/>
  <c r="FT88" i="8"/>
  <c r="FJ65" i="8"/>
  <c r="FW74" i="8"/>
  <c r="FP79" i="8"/>
  <c r="GB82" i="8"/>
  <c r="FJ52" i="8"/>
  <c r="FO53" i="8"/>
  <c r="FT54" i="8"/>
  <c r="FY55" i="8"/>
  <c r="FM59" i="8"/>
  <c r="FR60" i="8"/>
  <c r="GA26" i="8"/>
  <c r="GA32" i="8"/>
  <c r="FJ35" i="8"/>
  <c r="FT37" i="8"/>
  <c r="FM42" i="8"/>
  <c r="FW44" i="8"/>
  <c r="GB46" i="8"/>
  <c r="FP48" i="8"/>
  <c r="GB49" i="8"/>
  <c r="FK52" i="8"/>
  <c r="FP53" i="8"/>
  <c r="FU54" i="8"/>
  <c r="FZ55" i="8"/>
  <c r="FN59" i="8"/>
  <c r="FK60" i="8"/>
  <c r="FW61" i="8"/>
  <c r="FL62" i="8"/>
  <c r="GB62" i="8"/>
  <c r="FQ63" i="8"/>
  <c r="FV64" i="8"/>
  <c r="FK65" i="8"/>
  <c r="GA65" i="8"/>
  <c r="FP66" i="8"/>
  <c r="FU67" i="8"/>
  <c r="FJ68" i="8"/>
  <c r="FZ68" i="8"/>
  <c r="FO69" i="8"/>
  <c r="FT70" i="8"/>
  <c r="FY71" i="8"/>
  <c r="FN72" i="8"/>
  <c r="FS73" i="8"/>
  <c r="FX74" i="8"/>
  <c r="FM75" i="8"/>
  <c r="FR76" i="8"/>
  <c r="FW77" i="8"/>
  <c r="FL78" i="8"/>
  <c r="GB78" i="8"/>
  <c r="FQ79" i="8"/>
  <c r="GB26" i="8"/>
  <c r="GB32" i="8"/>
  <c r="FK35" i="8"/>
  <c r="FU37" i="8"/>
  <c r="FN42" i="8"/>
  <c r="FX44" i="8"/>
  <c r="FR48" i="8"/>
  <c r="FL52" i="8"/>
  <c r="FQ53" i="8"/>
  <c r="FV54" i="8"/>
  <c r="GA55" i="8"/>
  <c r="FJ58" i="8"/>
  <c r="FO59" i="8"/>
  <c r="FL60" i="8"/>
  <c r="FX61" i="8"/>
  <c r="FM62" i="8"/>
  <c r="FR63" i="8"/>
  <c r="FW64" i="8"/>
  <c r="FL65" i="8"/>
  <c r="GB65" i="8"/>
  <c r="FQ66" i="8"/>
  <c r="FV67" i="8"/>
  <c r="FK68" i="8"/>
  <c r="GA68" i="8"/>
  <c r="FP69" i="8"/>
  <c r="FU70" i="8"/>
  <c r="FJ71" i="8"/>
  <c r="FZ71" i="8"/>
  <c r="FO72" i="8"/>
  <c r="FT73" i="8"/>
  <c r="FY74" i="8"/>
  <c r="FN75" i="8"/>
  <c r="FS76" i="8"/>
  <c r="FX77" i="8"/>
  <c r="FM78" i="8"/>
  <c r="FR79" i="8"/>
  <c r="FW80" i="8"/>
  <c r="FL81" i="8"/>
  <c r="GB81" i="8"/>
  <c r="FQ82" i="8"/>
  <c r="FV83" i="8"/>
  <c r="FK84" i="8"/>
  <c r="GA84" i="8"/>
  <c r="FP85" i="8"/>
  <c r="FU86" i="8"/>
  <c r="FJ87" i="8"/>
  <c r="FZ87" i="8"/>
  <c r="FO88" i="8"/>
  <c r="FT89" i="8"/>
  <c r="FY90" i="8"/>
  <c r="FN91" i="8"/>
  <c r="FS92" i="8"/>
  <c r="FX93" i="8"/>
  <c r="FM94" i="8"/>
  <c r="FR95" i="8"/>
  <c r="FW96" i="8"/>
  <c r="FL97" i="8"/>
  <c r="GB97" i="8"/>
  <c r="FQ98" i="8"/>
  <c r="FK20" i="8"/>
  <c r="FO30" i="8"/>
  <c r="FR35" i="8"/>
  <c r="FK40" i="8"/>
  <c r="FV48" i="8"/>
  <c r="FJ51" i="8"/>
  <c r="FT53" i="8"/>
  <c r="FM58" i="8"/>
  <c r="FM60" i="8"/>
  <c r="FY61" i="8"/>
  <c r="FM65" i="8"/>
  <c r="FR66" i="8"/>
  <c r="FW67" i="8"/>
  <c r="GB68" i="8"/>
  <c r="FK71" i="8"/>
  <c r="FP72" i="8"/>
  <c r="FU73" i="8"/>
  <c r="FZ74" i="8"/>
  <c r="FN78" i="8"/>
  <c r="FS79" i="8"/>
  <c r="FT80" i="8"/>
  <c r="FN81" i="8"/>
  <c r="FX83" i="8"/>
  <c r="FR84" i="8"/>
  <c r="FM85" i="8"/>
  <c r="GB86" i="8"/>
  <c r="FW87" i="8"/>
  <c r="FQ88" i="8"/>
  <c r="FK89" i="8"/>
  <c r="GA90" i="8"/>
  <c r="FU91" i="8"/>
  <c r="FP92" i="8"/>
  <c r="FJ93" i="8"/>
  <c r="FZ94" i="8"/>
  <c r="FT95" i="8"/>
  <c r="FN96" i="8"/>
  <c r="FX98" i="8"/>
  <c r="FN99" i="8"/>
  <c r="FS100" i="8"/>
  <c r="FX101" i="8"/>
  <c r="FM102" i="8"/>
  <c r="FR103" i="8"/>
  <c r="FW104" i="8"/>
  <c r="FL105" i="8"/>
  <c r="GB105" i="8"/>
  <c r="FQ106" i="8"/>
  <c r="FV107" i="8"/>
  <c r="FK108" i="8"/>
  <c r="GA108" i="8"/>
  <c r="FP109" i="8"/>
  <c r="FU110" i="8"/>
  <c r="GA56" i="8"/>
  <c r="FU61" i="8"/>
  <c r="FM69" i="8"/>
  <c r="FN74" i="8"/>
  <c r="FX76" i="8"/>
  <c r="GA82" i="8"/>
  <c r="FP84" i="8"/>
  <c r="FT87" i="8"/>
  <c r="FS15" i="8"/>
  <c r="GA28" i="8"/>
  <c r="FN34" i="8"/>
  <c r="GA43" i="8"/>
  <c r="FV50" i="8"/>
  <c r="FO55" i="8"/>
  <c r="FY57" i="8"/>
  <c r="FR61" i="8"/>
  <c r="FW62" i="8"/>
  <c r="GB63" i="8"/>
  <c r="FK66" i="8"/>
  <c r="FP67" i="8"/>
  <c r="FU68" i="8"/>
  <c r="FZ69" i="8"/>
  <c r="FN73" i="8"/>
  <c r="FS74" i="8"/>
  <c r="FX75" i="8"/>
  <c r="FL79" i="8"/>
  <c r="FP80" i="8"/>
  <c r="FJ81" i="8"/>
  <c r="FZ82" i="8"/>
  <c r="FT83" i="8"/>
  <c r="FN84" i="8"/>
  <c r="FX86" i="8"/>
  <c r="FS87" i="8"/>
  <c r="FM88" i="8"/>
  <c r="FW90" i="8"/>
  <c r="FQ91" i="8"/>
  <c r="FL92" i="8"/>
  <c r="GA93" i="8"/>
  <c r="FV94" i="8"/>
  <c r="FP95" i="8"/>
  <c r="FJ96" i="8"/>
  <c r="FZ97" i="8"/>
  <c r="FT98" i="8"/>
  <c r="FK99" i="8"/>
  <c r="GA99" i="8"/>
  <c r="FP100" i="8"/>
  <c r="FU101" i="8"/>
  <c r="FJ102" i="8"/>
  <c r="FZ102" i="8"/>
  <c r="FO103" i="8"/>
  <c r="FT104" i="8"/>
  <c r="FY105" i="8"/>
  <c r="FN106" i="8"/>
  <c r="FS107" i="8"/>
  <c r="FX108" i="8"/>
  <c r="FM109" i="8"/>
  <c r="FR110" i="8"/>
  <c r="GA49" i="8"/>
  <c r="FQ51" i="8"/>
  <c r="FV52" i="8"/>
  <c r="GA53" i="8"/>
  <c r="FJ56" i="8"/>
  <c r="FO57" i="8"/>
  <c r="FT58" i="8"/>
  <c r="FY59" i="8"/>
  <c r="FV60" i="8"/>
  <c r="FK61" i="8"/>
  <c r="FP21" i="8"/>
  <c r="FU27" i="8"/>
  <c r="FY30" i="8"/>
  <c r="FP33" i="8"/>
  <c r="FZ35" i="8"/>
  <c r="FS40" i="8"/>
  <c r="FL45" i="8"/>
  <c r="FK47" i="8"/>
  <c r="GA48" i="8"/>
  <c r="FN51" i="8"/>
  <c r="FS52" i="8"/>
  <c r="FX53" i="8"/>
  <c r="FL57" i="8"/>
  <c r="FQ58" i="8"/>
  <c r="FV59" i="8"/>
  <c r="FP60" i="8"/>
  <c r="FJ61" i="8"/>
  <c r="GA61" i="8"/>
  <c r="FP62" i="8"/>
  <c r="FU63" i="8"/>
  <c r="FJ64" i="8"/>
  <c r="FZ64" i="8"/>
  <c r="FO65" i="8"/>
  <c r="FT66" i="8"/>
  <c r="FY67" i="8"/>
  <c r="FN68" i="8"/>
  <c r="FS69" i="8"/>
  <c r="FX70" i="8"/>
  <c r="FM71" i="8"/>
  <c r="FR72" i="8"/>
  <c r="FW73" i="8"/>
  <c r="FL74" i="8"/>
  <c r="GB74" i="8"/>
  <c r="FQ75" i="8"/>
  <c r="FV76" i="8"/>
  <c r="FK77" i="8"/>
  <c r="GA77" i="8"/>
  <c r="FP78" i="8"/>
  <c r="FU79" i="8"/>
  <c r="FJ80" i="8"/>
  <c r="FQ21" i="8"/>
  <c r="FV27" i="8"/>
  <c r="GA30" i="8"/>
  <c r="FQ33" i="8"/>
  <c r="GA35" i="8"/>
  <c r="FJ38" i="8"/>
  <c r="FT40" i="8"/>
  <c r="FM45" i="8"/>
  <c r="FM47" i="8"/>
  <c r="GB48" i="8"/>
  <c r="FJ50" i="8"/>
  <c r="FO51" i="8"/>
  <c r="FT52" i="8"/>
  <c r="FY53" i="8"/>
  <c r="FM57" i="8"/>
  <c r="FR58" i="8"/>
  <c r="FW59" i="8"/>
  <c r="FQ60" i="8"/>
  <c r="FL61" i="8"/>
  <c r="GB61" i="8"/>
  <c r="FQ62" i="8"/>
  <c r="FV63" i="8"/>
  <c r="FK64" i="8"/>
  <c r="GA64" i="8"/>
  <c r="FP65" i="8"/>
  <c r="FU66" i="8"/>
  <c r="FJ67" i="8"/>
  <c r="FZ67" i="8"/>
  <c r="FO68" i="8"/>
  <c r="FT69" i="8"/>
  <c r="FY70" i="8"/>
  <c r="FN71" i="8"/>
  <c r="FS72" i="8"/>
  <c r="FX73" i="8"/>
  <c r="FM74" i="8"/>
  <c r="FR75" i="8"/>
  <c r="FW76" i="8"/>
  <c r="FL77" i="8"/>
  <c r="GB77" i="8"/>
  <c r="FQ78" i="8"/>
  <c r="FV79" i="8"/>
  <c r="FK80" i="8"/>
  <c r="GA80" i="8"/>
  <c r="FP81" i="8"/>
  <c r="FU82" i="8"/>
  <c r="FJ83" i="8"/>
  <c r="FZ83" i="8"/>
  <c r="FO84" i="8"/>
  <c r="FT85" i="8"/>
  <c r="FY86" i="8"/>
  <c r="FN87" i="8"/>
  <c r="FS88" i="8"/>
  <c r="FX89" i="8"/>
  <c r="FM90" i="8"/>
  <c r="FR91" i="8"/>
  <c r="FW92" i="8"/>
  <c r="FL93" i="8"/>
  <c r="GB93" i="8"/>
  <c r="FQ94" i="8"/>
  <c r="FV95" i="8"/>
  <c r="FK96" i="8"/>
  <c r="GA96" i="8"/>
  <c r="FP97" i="8"/>
  <c r="FU98" i="8"/>
  <c r="FW36" i="8"/>
  <c r="FP41" i="8"/>
  <c r="FP49" i="8"/>
  <c r="FZ51" i="8"/>
  <c r="FS56" i="8"/>
  <c r="FX60" i="8"/>
  <c r="FK63" i="8"/>
  <c r="FP64" i="8"/>
  <c r="FU65" i="8"/>
  <c r="FZ66" i="8"/>
  <c r="FN70" i="8"/>
  <c r="FS71" i="8"/>
  <c r="FX72" i="8"/>
  <c r="FL76" i="8"/>
  <c r="FQ77" i="8"/>
  <c r="FV78" i="8"/>
  <c r="GA79" i="8"/>
  <c r="FY80" i="8"/>
  <c r="FS81" i="8"/>
  <c r="FN82" i="8"/>
  <c r="FX84" i="8"/>
  <c r="FR85" i="8"/>
  <c r="FL86" i="8"/>
  <c r="GB87" i="8"/>
  <c r="FV88" i="8"/>
  <c r="FQ89" i="8"/>
  <c r="FK90" i="8"/>
  <c r="GA91" i="8"/>
  <c r="FU92" i="8"/>
  <c r="FO93" i="8"/>
  <c r="FJ94" i="8"/>
  <c r="FY95" i="8"/>
  <c r="FT96" i="8"/>
  <c r="FN97" i="8"/>
  <c r="FR99" i="8"/>
  <c r="FW100" i="8"/>
  <c r="FL101" i="8"/>
  <c r="GB101" i="8"/>
  <c r="FQ102" i="8"/>
  <c r="FV103" i="8"/>
  <c r="FK104" i="8"/>
  <c r="GA104" i="8"/>
  <c r="FP105" i="8"/>
  <c r="FU106" i="8"/>
  <c r="FJ107" i="8"/>
  <c r="FZ107" i="8"/>
  <c r="FO108" i="8"/>
  <c r="FT109" i="8"/>
  <c r="FY110" i="8"/>
  <c r="FJ59" i="8"/>
  <c r="FJ62" i="8"/>
  <c r="FT64" i="8"/>
  <c r="GA67" i="8"/>
  <c r="FT72" i="8"/>
  <c r="FM77" i="8"/>
  <c r="FW79" i="8"/>
  <c r="FV81" i="8"/>
  <c r="FK83" i="8"/>
  <c r="FZ84" i="8"/>
  <c r="FO86" i="8"/>
  <c r="FL20" i="8"/>
  <c r="FP30" i="8"/>
  <c r="FS35" i="8"/>
  <c r="FL40" i="8"/>
  <c r="FW48" i="8"/>
  <c r="FK51" i="8"/>
  <c r="FU53" i="8"/>
  <c r="FN58" i="8"/>
  <c r="FO60" i="8"/>
  <c r="FZ61" i="8"/>
  <c r="FN65" i="8"/>
  <c r="FS66" i="8"/>
  <c r="FX67" i="8"/>
  <c r="FL71" i="8"/>
  <c r="FQ72" i="8"/>
  <c r="FV73" i="8"/>
  <c r="GA74" i="8"/>
  <c r="FJ77" i="8"/>
  <c r="FO78" i="8"/>
  <c r="FT79" i="8"/>
  <c r="FU80" i="8"/>
  <c r="FO81" i="8"/>
  <c r="FJ82" i="8"/>
  <c r="FY83" i="8"/>
  <c r="FT84" i="8"/>
  <c r="FN85" i="8"/>
  <c r="FX87" i="8"/>
  <c r="FR88" i="8"/>
  <c r="FM89" i="8"/>
  <c r="GB90" i="8"/>
  <c r="FW91" i="8"/>
  <c r="FQ92" i="8"/>
  <c r="FK93" i="8"/>
  <c r="GA94" i="8"/>
  <c r="FU95" i="8"/>
  <c r="FP96" i="8"/>
  <c r="FJ97" i="8"/>
  <c r="FZ98" i="8"/>
  <c r="FO99" i="8"/>
  <c r="FT100" i="8"/>
  <c r="FY101" i="8"/>
  <c r="FN102" i="8"/>
  <c r="FS103" i="8"/>
  <c r="FX104" i="8"/>
  <c r="FM105" i="8"/>
  <c r="FR106" i="8"/>
  <c r="FW107" i="8"/>
  <c r="FL108" i="8"/>
  <c r="GB108" i="8"/>
  <c r="FQ109" i="8"/>
  <c r="FV110" i="8"/>
  <c r="GB17" i="8"/>
  <c r="FT29" i="8"/>
  <c r="FV39" i="8"/>
  <c r="FO44" i="8"/>
  <c r="FK48" i="8"/>
  <c r="FL53" i="8"/>
  <c r="FV55" i="8"/>
  <c r="FP50" i="8"/>
  <c r="FO28" i="8"/>
  <c r="FY38" i="8"/>
  <c r="FV47" i="8"/>
  <c r="GA52" i="8"/>
  <c r="FT57" i="8"/>
  <c r="FO61" i="8"/>
  <c r="FY63" i="8"/>
  <c r="FR68" i="8"/>
  <c r="GB70" i="8"/>
  <c r="FK73" i="8"/>
  <c r="FU75" i="8"/>
  <c r="FN14" i="8"/>
  <c r="FS43" i="8"/>
  <c r="FR50" i="8"/>
  <c r="FK55" i="8"/>
  <c r="GB59" i="8"/>
  <c r="FU62" i="8"/>
  <c r="FN67" i="8"/>
  <c r="FX69" i="8"/>
  <c r="FQ74" i="8"/>
  <c r="GA76" i="8"/>
  <c r="FJ79" i="8"/>
  <c r="FT81" i="8"/>
  <c r="FM86" i="8"/>
  <c r="FW88" i="8"/>
  <c r="FP93" i="8"/>
  <c r="FZ95" i="8"/>
  <c r="GB37" i="8"/>
  <c r="FO52" i="8"/>
  <c r="FV70" i="8"/>
  <c r="FO75" i="8"/>
  <c r="FM83" i="8"/>
  <c r="FR86" i="8"/>
  <c r="FV89" i="8"/>
  <c r="FZ92" i="8"/>
  <c r="FP101" i="8"/>
  <c r="FZ103" i="8"/>
  <c r="FS108" i="8"/>
  <c r="FP68" i="8"/>
  <c r="FJ85" i="8"/>
  <c r="FQ49" i="8"/>
  <c r="FQ64" i="8"/>
  <c r="FJ69" i="8"/>
  <c r="FW78" i="8"/>
  <c r="FO82" i="8"/>
  <c r="FS85" i="8"/>
  <c r="FX88" i="8"/>
  <c r="GB91" i="8"/>
  <c r="FJ98" i="8"/>
  <c r="FX100" i="8"/>
  <c r="FQ105" i="8"/>
  <c r="GA107" i="8"/>
  <c r="FJ110" i="8"/>
  <c r="FQ38" i="8"/>
  <c r="FQ47" i="8"/>
  <c r="FW52" i="8"/>
  <c r="GB64" i="8"/>
  <c r="FS67" i="8"/>
  <c r="FZ70" i="8"/>
  <c r="FQ73" i="8"/>
  <c r="GA81" i="8"/>
  <c r="FJ84" i="8"/>
  <c r="FJ86" i="8"/>
  <c r="FW39" i="8"/>
  <c r="FW55" i="8"/>
  <c r="GA86" i="8"/>
  <c r="FS91" i="8"/>
  <c r="FW94" i="8"/>
  <c r="FL96" i="8"/>
  <c r="GA97" i="8"/>
  <c r="FL99" i="8"/>
  <c r="FQ100" i="8"/>
  <c r="FV101" i="8"/>
  <c r="GA102" i="8"/>
  <c r="FJ105" i="8"/>
  <c r="FO106" i="8"/>
  <c r="FT107" i="8"/>
  <c r="FY108" i="8"/>
  <c r="FU64" i="8"/>
  <c r="FR82" i="8"/>
  <c r="FX91" i="8"/>
  <c r="GB94" i="8"/>
  <c r="FU100" i="8"/>
  <c r="FN105" i="8"/>
  <c r="FX107" i="8"/>
  <c r="FN100" i="8"/>
  <c r="FS101" i="8"/>
  <c r="FX102" i="8"/>
  <c r="FL106" i="8"/>
  <c r="FQ107" i="8"/>
  <c r="FV108" i="8"/>
  <c r="GA109" i="8"/>
  <c r="GB40" i="8"/>
  <c r="FW66" i="8"/>
  <c r="FP71" i="8"/>
  <c r="FX80" i="8"/>
  <c r="GB83" i="8"/>
  <c r="FU89" i="8"/>
  <c r="FY92" i="8"/>
  <c r="FN94" i="8"/>
  <c r="FR97" i="8"/>
  <c r="FJ100" i="8"/>
  <c r="FO101" i="8"/>
  <c r="FT102" i="8"/>
  <c r="FY103" i="8"/>
  <c r="FM107" i="8"/>
  <c r="FR108" i="8"/>
  <c r="FW109" i="8"/>
  <c r="GB110" i="8"/>
  <c r="FM37" i="8"/>
  <c r="FR54" i="8"/>
  <c r="FZ65" i="8"/>
  <c r="FL75" i="8"/>
  <c r="FY89" i="8"/>
  <c r="FR101" i="8"/>
  <c r="GB103" i="8"/>
  <c r="FK106" i="8"/>
  <c r="FU108" i="8"/>
  <c r="FR47" i="8"/>
  <c r="FQ57" i="8"/>
  <c r="FX63" i="8"/>
  <c r="FQ68" i="8"/>
  <c r="FJ73" i="8"/>
  <c r="FJ88" i="8"/>
  <c r="FJ90" i="8"/>
  <c r="FY91" i="8"/>
  <c r="FN93" i="8"/>
  <c r="FR96" i="8"/>
  <c r="FY99" i="8"/>
  <c r="FZ12" i="8"/>
  <c r="FJ12" i="8"/>
  <c r="FT12" i="8"/>
  <c r="FY12" i="8"/>
  <c r="FO12" i="8"/>
  <c r="FK43" i="8"/>
  <c r="FP87" i="8"/>
  <c r="FS94" i="8"/>
  <c r="FV12" i="8"/>
  <c r="FU51" i="8"/>
  <c r="FN56" i="8"/>
  <c r="FZ60" i="8"/>
  <c r="FT31" i="8"/>
  <c r="FK49" i="8"/>
  <c r="FY58" i="8"/>
  <c r="FN64" i="8"/>
  <c r="FX66" i="8"/>
  <c r="FQ71" i="8"/>
  <c r="GA73" i="8"/>
  <c r="FJ76" i="8"/>
  <c r="FT78" i="8"/>
  <c r="GA23" i="8"/>
  <c r="FP36" i="8"/>
  <c r="FW51" i="8"/>
  <c r="FP56" i="8"/>
  <c r="FW60" i="8"/>
  <c r="FJ63" i="8"/>
  <c r="FT65" i="8"/>
  <c r="FM70" i="8"/>
  <c r="FW72" i="8"/>
  <c r="FP77" i="8"/>
  <c r="FZ79" i="8"/>
  <c r="FS84" i="8"/>
  <c r="FL89" i="8"/>
  <c r="FV91" i="8"/>
  <c r="FO96" i="8"/>
  <c r="FY98" i="8"/>
  <c r="FU42" i="8"/>
  <c r="FY54" i="8"/>
  <c r="FN62" i="8"/>
  <c r="GA71" i="8"/>
  <c r="FT76" i="8"/>
  <c r="FL87" i="8"/>
  <c r="FP90" i="8"/>
  <c r="FU93" i="8"/>
  <c r="FY96" i="8"/>
  <c r="FV99" i="8"/>
  <c r="FO104" i="8"/>
  <c r="FY106" i="8"/>
  <c r="FR70" i="8"/>
  <c r="FL80" i="8"/>
  <c r="FZ86" i="8"/>
  <c r="FX36" i="8"/>
  <c r="GA51" i="8"/>
  <c r="FY60" i="8"/>
  <c r="FV65" i="8"/>
  <c r="FO70" i="8"/>
  <c r="GB79" i="8"/>
  <c r="FN86" i="8"/>
  <c r="FR89" i="8"/>
  <c r="FV92" i="8"/>
  <c r="GA95" i="8"/>
  <c r="FM101" i="8"/>
  <c r="FW103" i="8"/>
  <c r="FP108" i="8"/>
  <c r="FZ110" i="8"/>
  <c r="GA40" i="8"/>
  <c r="GB53" i="8"/>
  <c r="FU58" i="8"/>
  <c r="FR62" i="8"/>
  <c r="FQ65" i="8"/>
  <c r="FO71" i="8"/>
  <c r="FV74" i="8"/>
  <c r="FU77" i="8"/>
  <c r="FQ80" i="8"/>
  <c r="FV82" i="8"/>
  <c r="FU84" i="8"/>
  <c r="FT86" i="8"/>
  <c r="FP44" i="8"/>
  <c r="FO66" i="8"/>
  <c r="FM72" i="8"/>
  <c r="FK78" i="8"/>
  <c r="FW83" i="8"/>
  <c r="FU87" i="8"/>
  <c r="FN90" i="8"/>
  <c r="FR93" i="8"/>
  <c r="FV96" i="8"/>
  <c r="FK98" i="8"/>
  <c r="FT99" i="8"/>
  <c r="FY100" i="8"/>
  <c r="FM104" i="8"/>
  <c r="FR105" i="8"/>
  <c r="FW106" i="8"/>
  <c r="GB107" i="8"/>
  <c r="FK110" i="8"/>
  <c r="FQ76" i="8"/>
  <c r="FL83" i="8"/>
  <c r="FN89" i="8"/>
  <c r="FR92" i="8"/>
  <c r="FW95" i="8"/>
  <c r="GA98" i="8"/>
  <c r="FJ101" i="8"/>
  <c r="FT103" i="8"/>
  <c r="FM108" i="8"/>
  <c r="FW110" i="8"/>
  <c r="FV100" i="8"/>
  <c r="GA101" i="8"/>
  <c r="FJ104" i="8"/>
  <c r="FO105" i="8"/>
  <c r="FT106" i="8"/>
  <c r="FY107" i="8"/>
  <c r="FV22" i="8"/>
  <c r="FU45" i="8"/>
  <c r="FL56" i="8"/>
  <c r="GB67" i="8"/>
  <c r="FU72" i="8"/>
  <c r="FN77" i="8"/>
  <c r="FR81" i="8"/>
  <c r="FV84" i="8"/>
  <c r="GA87" i="8"/>
  <c r="FT91" i="8"/>
  <c r="FX94" i="8"/>
  <c r="FM96" i="8"/>
  <c r="FM99" i="8"/>
  <c r="FR100" i="8"/>
  <c r="FW101" i="8"/>
  <c r="GB102" i="8"/>
  <c r="FK105" i="8"/>
  <c r="FP106" i="8"/>
  <c r="FU107" i="8"/>
  <c r="FZ108" i="8"/>
  <c r="GB56" i="8"/>
  <c r="FV77" i="8"/>
  <c r="FV85" i="8"/>
  <c r="FS90" i="8"/>
  <c r="FW93" i="8"/>
  <c r="GB96" i="8"/>
  <c r="FX99" i="8"/>
  <c r="FQ104" i="8"/>
  <c r="GA106" i="8"/>
  <c r="FJ109" i="8"/>
  <c r="FY33" i="8"/>
  <c r="FN50" i="8"/>
  <c r="FZ59" i="8"/>
  <c r="FV69" i="8"/>
  <c r="FO74" i="8"/>
  <c r="FW82" i="8"/>
  <c r="GA85" i="8"/>
  <c r="FT90" i="8"/>
  <c r="FY93" i="8"/>
  <c r="FM95" i="8"/>
  <c r="FR98" i="8"/>
  <c r="FS12" i="8"/>
  <c r="FX12" i="8"/>
  <c r="FN12" i="8"/>
  <c r="FV86" i="8"/>
  <c r="FX95" i="8"/>
  <c r="GB98" i="8"/>
  <c r="FM12" i="8"/>
  <c r="FQ12" i="8"/>
  <c r="FO110" i="8"/>
  <c r="FL67" i="8"/>
  <c r="FO91" i="8"/>
  <c r="FW97" i="8"/>
  <c r="GA12" i="8"/>
  <c r="FK12" i="8"/>
  <c r="FZ52" i="8"/>
  <c r="FS57" i="8"/>
  <c r="FM14" i="8"/>
  <c r="FR43" i="8"/>
  <c r="FQ50" i="8"/>
  <c r="FJ55" i="8"/>
  <c r="GA59" i="8"/>
  <c r="FT62" i="8"/>
  <c r="FM67" i="8"/>
  <c r="FW69" i="8"/>
  <c r="FP74" i="8"/>
  <c r="FZ76" i="8"/>
  <c r="FQ28" i="8"/>
  <c r="FZ38" i="8"/>
  <c r="FW47" i="8"/>
  <c r="GB52" i="8"/>
  <c r="FU57" i="8"/>
  <c r="FP61" i="8"/>
  <c r="FZ63" i="8"/>
  <c r="FS68" i="8"/>
  <c r="FL73" i="8"/>
  <c r="FV75" i="8"/>
  <c r="FO80" i="8"/>
  <c r="FY82" i="8"/>
  <c r="FR87" i="8"/>
  <c r="GB89" i="8"/>
  <c r="FK92" i="8"/>
  <c r="FU94" i="8"/>
  <c r="FJ27" i="8"/>
  <c r="FS63" i="8"/>
  <c r="FL68" i="8"/>
  <c r="FY77" i="8"/>
  <c r="FY81" i="8"/>
  <c r="FK91" i="8"/>
  <c r="FO94" i="8"/>
  <c r="FS97" i="8"/>
  <c r="FK100" i="8"/>
  <c r="FU102" i="8"/>
  <c r="FN107" i="8"/>
  <c r="FX109" i="8"/>
  <c r="FZ62" i="8"/>
  <c r="FN88" i="8"/>
  <c r="FQ41" i="8"/>
  <c r="FJ54" i="8"/>
  <c r="GA66" i="8"/>
  <c r="FT71" i="8"/>
  <c r="FM76" i="8"/>
  <c r="FZ80" i="8"/>
  <c r="FL90" i="8"/>
  <c r="FQ93" i="8"/>
  <c r="FU96" i="8"/>
  <c r="FS99" i="8"/>
  <c r="FL104" i="8"/>
  <c r="FV106" i="8"/>
  <c r="FX33" i="8"/>
  <c r="FJ43" i="8"/>
  <c r="FM50" i="8"/>
  <c r="FX59" i="8"/>
  <c r="FW63" i="8"/>
  <c r="FL72" i="8"/>
  <c r="FK75" i="8"/>
  <c r="FJ78" i="8"/>
  <c r="FK81" i="8"/>
  <c r="FO87" i="8"/>
  <c r="FL48" i="8"/>
  <c r="FV61" i="8"/>
  <c r="FT67" i="8"/>
  <c r="FR73" i="8"/>
  <c r="FR80" i="8"/>
  <c r="FQ84" i="8"/>
  <c r="FP88" i="8"/>
  <c r="FX90" i="8"/>
  <c r="FM92" i="8"/>
  <c r="FQ95" i="8"/>
  <c r="FV98" i="8"/>
  <c r="GB99" i="8"/>
  <c r="FK102" i="8"/>
  <c r="FP103" i="8"/>
  <c r="FU104" i="8"/>
  <c r="FZ105" i="8"/>
  <c r="FN109" i="8"/>
  <c r="FS110" i="8"/>
  <c r="FK59" i="8"/>
  <c r="FN69" i="8"/>
  <c r="GA78" i="8"/>
  <c r="GB84" i="8"/>
  <c r="FM93" i="8"/>
  <c r="FQ96" i="8"/>
  <c r="FP99" i="8"/>
  <c r="FZ101" i="8"/>
  <c r="FS106" i="8"/>
  <c r="FM103" i="8"/>
  <c r="FR104" i="8"/>
  <c r="FW105" i="8"/>
  <c r="GB106" i="8"/>
  <c r="FK109" i="8"/>
  <c r="FP110" i="8"/>
  <c r="FJ31" i="8"/>
  <c r="FV58" i="8"/>
  <c r="FM64" i="8"/>
  <c r="FZ73" i="8"/>
  <c r="FS78" i="8"/>
  <c r="FL82" i="8"/>
  <c r="FQ85" i="8"/>
  <c r="FU88" i="8"/>
  <c r="FO90" i="8"/>
  <c r="FS93" i="8"/>
  <c r="FX96" i="8"/>
  <c r="FL98" i="8"/>
  <c r="FU99" i="8"/>
  <c r="FZ100" i="8"/>
  <c r="FN104" i="8"/>
  <c r="FS105" i="8"/>
  <c r="FX106" i="8"/>
  <c r="FL110" i="8"/>
  <c r="FQ26" i="8"/>
  <c r="FX46" i="8"/>
  <c r="FS70" i="8"/>
  <c r="FK87" i="8"/>
  <c r="FR94" i="8"/>
  <c r="FV97" i="8"/>
  <c r="FM100" i="8"/>
  <c r="FW102" i="8"/>
  <c r="FP107" i="8"/>
  <c r="FZ109" i="8"/>
  <c r="FR38" i="8"/>
  <c r="FX52" i="8"/>
  <c r="FN61" i="8"/>
  <c r="GA70" i="8"/>
  <c r="FT75" i="8"/>
  <c r="FM80" i="8"/>
  <c r="FQ83" i="8"/>
  <c r="FO89" i="8"/>
  <c r="FT92" i="8"/>
  <c r="FM97" i="8"/>
  <c r="FR12" i="8"/>
  <c r="FW12" i="8"/>
  <c r="GB12" i="8"/>
  <c r="FS62" i="8"/>
  <c r="FL84" i="8"/>
  <c r="FP12" i="8"/>
  <c r="FX58" i="8"/>
  <c r="FZ23" i="8"/>
  <c r="FO36" i="8"/>
  <c r="GB45" i="8"/>
  <c r="FV51" i="8"/>
  <c r="FO56" i="8"/>
  <c r="FU60" i="8"/>
  <c r="FS65" i="8"/>
  <c r="FL70" i="8"/>
  <c r="FV72" i="8"/>
  <c r="FO77" i="8"/>
  <c r="FY79" i="8"/>
  <c r="FU31" i="8"/>
  <c r="FL49" i="8"/>
  <c r="FZ58" i="8"/>
  <c r="FO64" i="8"/>
  <c r="FY66" i="8"/>
  <c r="FR71" i="8"/>
  <c r="GB73" i="8"/>
  <c r="FK76" i="8"/>
  <c r="FU78" i="8"/>
  <c r="FN83" i="8"/>
  <c r="FX85" i="8"/>
  <c r="FQ90" i="8"/>
  <c r="GA92" i="8"/>
  <c r="FJ95" i="8"/>
  <c r="FT97" i="8"/>
  <c r="FR59" i="8"/>
  <c r="FX64" i="8"/>
  <c r="FQ69" i="8"/>
  <c r="FJ74" i="8"/>
  <c r="FS82" i="8"/>
  <c r="FW85" i="8"/>
  <c r="GB88" i="8"/>
  <c r="FN98" i="8"/>
  <c r="GA100" i="8"/>
  <c r="FJ103" i="8"/>
  <c r="FT105" i="8"/>
  <c r="FM110" i="8"/>
  <c r="FY65" i="8"/>
  <c r="FS75" i="8"/>
  <c r="FU83" i="8"/>
  <c r="FJ46" i="8"/>
  <c r="FT56" i="8"/>
  <c r="FL63" i="8"/>
  <c r="FY72" i="8"/>
  <c r="FR77" i="8"/>
  <c r="FU81" i="8"/>
  <c r="FY84" i="8"/>
  <c r="FK94" i="8"/>
  <c r="FO97" i="8"/>
  <c r="FR102" i="8"/>
  <c r="GB104" i="8"/>
  <c r="FK107" i="8"/>
  <c r="FU109" i="8"/>
  <c r="FU22" i="8"/>
  <c r="FT45" i="8"/>
  <c r="FR51" i="8"/>
  <c r="FK56" i="8"/>
  <c r="FM61" i="8"/>
  <c r="FL64" i="8"/>
  <c r="FV66" i="8"/>
  <c r="FJ70" i="8"/>
  <c r="GB72" i="8"/>
  <c r="GA75" i="8"/>
  <c r="FO79" i="8"/>
  <c r="FQ81" i="8"/>
  <c r="FP83" i="8"/>
  <c r="FZ85" i="8"/>
  <c r="FY87" i="8"/>
  <c r="FV29" i="8"/>
  <c r="FM53" i="8"/>
  <c r="GA62" i="8"/>
  <c r="FY68" i="8"/>
  <c r="GB75" i="8"/>
  <c r="FM81" i="8"/>
  <c r="FK85" i="8"/>
  <c r="FS89" i="8"/>
  <c r="FX92" i="8"/>
  <c r="FL94" i="8"/>
  <c r="GB95" i="8"/>
  <c r="FQ97" i="8"/>
  <c r="FN101" i="8"/>
  <c r="FS102" i="8"/>
  <c r="FX103" i="8"/>
  <c r="FL107" i="8"/>
  <c r="FQ108" i="8"/>
  <c r="FV109" i="8"/>
  <c r="GA110" i="8"/>
  <c r="FK62" i="8"/>
  <c r="FX71" i="8"/>
  <c r="FP86" i="8"/>
  <c r="FM91" i="8"/>
  <c r="FK97" i="8"/>
  <c r="FO102" i="8"/>
  <c r="FY104" i="8"/>
  <c r="FR109" i="8"/>
  <c r="FQ99" i="8"/>
  <c r="FK101" i="8"/>
  <c r="FP102" i="8"/>
  <c r="FU103" i="8"/>
  <c r="FZ104" i="8"/>
  <c r="FN108" i="8"/>
  <c r="FS109" i="8"/>
  <c r="FX110" i="8"/>
  <c r="FS51" i="8"/>
  <c r="FT60" i="8"/>
  <c r="FR65" i="8"/>
  <c r="FK70" i="8"/>
  <c r="FX79" i="8"/>
  <c r="FK86" i="8"/>
  <c r="FJ89" i="8"/>
  <c r="FZ90" i="8"/>
  <c r="FN92" i="8"/>
  <c r="FS95" i="8"/>
  <c r="FW98" i="8"/>
  <c r="FL102" i="8"/>
  <c r="FQ103" i="8"/>
  <c r="FV104" i="8"/>
  <c r="GA105" i="8"/>
  <c r="FJ108" i="8"/>
  <c r="FO109" i="8"/>
  <c r="FT110" i="8"/>
  <c r="FT32" i="8"/>
  <c r="FY49" i="8"/>
  <c r="FP63" i="8"/>
  <c r="FW81" i="8"/>
  <c r="FZ88" i="8"/>
  <c r="FL95" i="8"/>
  <c r="FP98" i="8"/>
  <c r="FL103" i="8"/>
  <c r="FV105" i="8"/>
  <c r="FY76" i="8"/>
  <c r="FZ89" i="8"/>
  <c r="FL12" i="8"/>
  <c r="FU12" i="8"/>
  <c r="EK3" i="8"/>
  <c r="EH3" i="8"/>
  <c r="EJ3" i="8"/>
  <c r="EI3" i="8"/>
  <c r="AT10" i="8"/>
  <c r="BB10" i="8"/>
  <c r="AU10" i="8"/>
  <c r="BC10" i="8"/>
  <c r="AY10" i="8"/>
  <c r="BG10" i="8"/>
  <c r="AX10" i="8"/>
  <c r="BJ10" i="8"/>
  <c r="BS10" i="8"/>
  <c r="CA10" i="8"/>
  <c r="CI10" i="8"/>
  <c r="BP10" i="8"/>
  <c r="BA10" i="8"/>
  <c r="BI10" i="8"/>
  <c r="AV10" i="8"/>
  <c r="CD10" i="8"/>
  <c r="CH10" i="8"/>
  <c r="BD10" i="8"/>
  <c r="BL10" i="8"/>
  <c r="CK10" i="8"/>
  <c r="BT10" i="8"/>
  <c r="BQ10" i="8"/>
  <c r="BY10" i="8"/>
  <c r="CG10" i="8"/>
  <c r="BW10" i="8"/>
  <c r="CE10" i="8"/>
  <c r="BR10" i="8"/>
  <c r="BZ10" i="8"/>
  <c r="CF10" i="8"/>
  <c r="BX10" i="8"/>
  <c r="BU10" i="8"/>
  <c r="CC10" i="8"/>
  <c r="CJ10" i="8"/>
  <c r="BV10" i="8"/>
  <c r="CB10" i="8"/>
  <c r="BF10" i="8"/>
  <c r="AW10" i="8"/>
  <c r="BE10" i="8"/>
  <c r="AZ10" i="8"/>
  <c r="BM10" i="8"/>
  <c r="BN10" i="8"/>
  <c r="BO10" i="8"/>
  <c r="BH10" i="8"/>
  <c r="EK14" i="8" l="1"/>
  <c r="I98" i="33" s="1"/>
  <c r="EK22" i="8"/>
  <c r="I298" i="33" s="1"/>
  <c r="EJ29" i="8"/>
  <c r="V49" i="37" s="1"/>
  <c r="EK31" i="8"/>
  <c r="W98" i="37" s="1"/>
  <c r="EK42" i="8"/>
  <c r="I398" i="37" s="1"/>
  <c r="EK63" i="8"/>
  <c r="EJ42" i="8"/>
  <c r="H398" i="37" s="1"/>
  <c r="EH22" i="8"/>
  <c r="F298" i="33" s="1"/>
  <c r="EK80" i="8"/>
  <c r="EK38" i="8"/>
  <c r="I298" i="37" s="1"/>
  <c r="EK103" i="8"/>
  <c r="EK89" i="8"/>
  <c r="EJ105" i="8"/>
  <c r="EL72" i="8"/>
  <c r="EH89" i="8"/>
  <c r="EI86" i="8"/>
  <c r="EJ66" i="8"/>
  <c r="EL87" i="8"/>
  <c r="EH46" i="8"/>
  <c r="EH31" i="8"/>
  <c r="T98" i="37" s="1"/>
  <c r="EJ61" i="8"/>
  <c r="EH43" i="8"/>
  <c r="T398" i="37" s="1"/>
  <c r="EK76" i="8"/>
  <c r="EH55" i="8"/>
  <c r="EJ86" i="8"/>
  <c r="EL97" i="8"/>
  <c r="EI44" i="8"/>
  <c r="EI36" i="8"/>
  <c r="G248" i="37" s="1"/>
  <c r="EL50" i="8"/>
  <c r="EL34" i="8"/>
  <c r="J198" i="37" s="1"/>
  <c r="EJ73" i="8"/>
  <c r="EI30" i="8"/>
  <c r="G98" i="37" s="1"/>
  <c r="EK54" i="8"/>
  <c r="EK85" i="8"/>
  <c r="EL107" i="8"/>
  <c r="EK82" i="8"/>
  <c r="EK101" i="8"/>
  <c r="EK50" i="8"/>
  <c r="EK60" i="8"/>
  <c r="EK52" i="8"/>
  <c r="EJ34" i="8"/>
  <c r="H198" i="37" s="1"/>
  <c r="EJ35" i="8"/>
  <c r="W198" i="37" s="1"/>
  <c r="EK41" i="8"/>
  <c r="W348" i="37" s="1"/>
  <c r="EJ43" i="8"/>
  <c r="V398" i="37" s="1"/>
  <c r="EJ104" i="8"/>
  <c r="EI102" i="8"/>
  <c r="EJ109" i="8"/>
  <c r="EL104" i="8"/>
  <c r="EK23" i="8"/>
  <c r="X298" i="33" s="1"/>
  <c r="EH27" i="8"/>
  <c r="T398" i="33" s="1"/>
  <c r="EL70" i="8"/>
  <c r="EI61" i="8"/>
  <c r="EJ77" i="8"/>
  <c r="EI106" i="8"/>
  <c r="EI107" i="8"/>
  <c r="EL17" i="8"/>
  <c r="X148" i="33" s="1"/>
  <c r="EH54" i="8"/>
  <c r="EK65" i="8"/>
  <c r="EK61" i="8"/>
  <c r="EH38" i="8"/>
  <c r="F298" i="37" s="1"/>
  <c r="EL47" i="8"/>
  <c r="EI98" i="8"/>
  <c r="EK90" i="8"/>
  <c r="EK58" i="8"/>
  <c r="EH78" i="8"/>
  <c r="EJ75" i="8"/>
  <c r="EK108" i="8"/>
  <c r="EJ22" i="8"/>
  <c r="H298" i="33" s="1"/>
  <c r="EJ74" i="8"/>
  <c r="EK86" i="8"/>
  <c r="EJ91" i="8"/>
  <c r="EL45" i="8"/>
  <c r="EJ70" i="8"/>
  <c r="EK34" i="8"/>
  <c r="I198" i="37" s="1"/>
  <c r="EJ32" i="8"/>
  <c r="H148" i="37" s="1"/>
  <c r="EH18" i="8"/>
  <c r="F198" i="33" s="1"/>
  <c r="EH41" i="8"/>
  <c r="T348" i="37" s="1"/>
  <c r="EJ31" i="8"/>
  <c r="V98" i="37" s="1"/>
  <c r="EJ18" i="8"/>
  <c r="H198" i="33" s="1"/>
  <c r="EK13" i="8"/>
  <c r="W49" i="33" s="1"/>
  <c r="EI63" i="8"/>
  <c r="EL80" i="8"/>
  <c r="EK109" i="8"/>
  <c r="EL84" i="8"/>
  <c r="EI74" i="8"/>
  <c r="EK59" i="8"/>
  <c r="EJ108" i="8"/>
  <c r="EK69" i="8"/>
  <c r="EJ50" i="8"/>
  <c r="EJ37" i="8"/>
  <c r="V248" i="37" s="1"/>
  <c r="EL26" i="8"/>
  <c r="J398" i="33" s="1"/>
  <c r="EJ25" i="8"/>
  <c r="V348" i="33" s="1"/>
  <c r="EL99" i="8"/>
  <c r="EH74" i="8"/>
  <c r="EL100" i="8"/>
  <c r="EH108" i="8"/>
  <c r="EJ51" i="8"/>
  <c r="EJ27" i="8"/>
  <c r="V398" i="33" s="1"/>
  <c r="EI83" i="8"/>
  <c r="EJ97" i="8"/>
  <c r="EJ58" i="8"/>
  <c r="EL101" i="8"/>
  <c r="EI108" i="8"/>
  <c r="EI90" i="8"/>
  <c r="EK12" i="8"/>
  <c r="I49" i="33" s="1"/>
  <c r="EH88" i="8"/>
  <c r="EH73" i="8"/>
  <c r="EL92" i="8"/>
  <c r="EH100" i="8"/>
  <c r="EI71" i="8"/>
  <c r="EH105" i="8"/>
  <c r="EH86" i="8"/>
  <c r="EH98" i="8"/>
  <c r="EH69" i="8"/>
  <c r="EL110" i="8"/>
  <c r="EI101" i="8"/>
  <c r="EJ89" i="8"/>
  <c r="EI93" i="8"/>
  <c r="EJ55" i="8"/>
  <c r="EI96" i="8"/>
  <c r="EJ81" i="8"/>
  <c r="EH62" i="8"/>
  <c r="EH107" i="8"/>
  <c r="EH94" i="8"/>
  <c r="EJ63" i="8"/>
  <c r="EJ76" i="8"/>
  <c r="EL71" i="8"/>
  <c r="EK64" i="8"/>
  <c r="EI62" i="8"/>
  <c r="EJ59" i="8"/>
  <c r="EL54" i="8"/>
  <c r="EL42" i="8"/>
  <c r="J398" i="37" s="1"/>
  <c r="EI33" i="8"/>
  <c r="U148" i="37" s="1"/>
  <c r="EJ52" i="8"/>
  <c r="EL109" i="8"/>
  <c r="EK102" i="8"/>
  <c r="EI100" i="8"/>
  <c r="EK97" i="8"/>
  <c r="EJ94" i="8"/>
  <c r="EI84" i="8"/>
  <c r="EI92" i="8"/>
  <c r="EK74" i="8"/>
  <c r="EH51" i="8"/>
  <c r="EJ83" i="8"/>
  <c r="EL78" i="8"/>
  <c r="EK71" i="8"/>
  <c r="EI69" i="8"/>
  <c r="EJ54" i="8"/>
  <c r="EL49" i="8"/>
  <c r="EH68" i="8"/>
  <c r="EI79" i="8"/>
  <c r="EL88" i="8"/>
  <c r="EH99" i="8"/>
  <c r="EH66" i="8"/>
  <c r="EH91" i="8"/>
  <c r="EJ68" i="8"/>
  <c r="EL63" i="8"/>
  <c r="EH29" i="8"/>
  <c r="T49" i="37" s="1"/>
  <c r="EJ53" i="8"/>
  <c r="EL48" i="8"/>
  <c r="EI39" i="8"/>
  <c r="V298" i="37" s="1"/>
  <c r="EH60" i="8"/>
  <c r="EJ57" i="8"/>
  <c r="EL52" i="8"/>
  <c r="EL38" i="8"/>
  <c r="J298" i="37" s="1"/>
  <c r="EL14" i="8"/>
  <c r="J98" i="33" s="1"/>
  <c r="EK45" i="8"/>
  <c r="EI43" i="8"/>
  <c r="U398" i="37" s="1"/>
  <c r="EL56" i="8"/>
  <c r="EK49" i="8"/>
  <c r="EI37" i="8"/>
  <c r="U248" i="37" s="1"/>
  <c r="EJ14" i="8"/>
  <c r="H98" i="33" s="1"/>
  <c r="EI47" i="8"/>
  <c r="EH33" i="8"/>
  <c r="T148" i="37" s="1"/>
  <c r="EI31" i="8"/>
  <c r="U98" i="37" s="1"/>
  <c r="EK53" i="8"/>
  <c r="EI51" i="8"/>
  <c r="EI45" i="8"/>
  <c r="EH37" i="8"/>
  <c r="T248" i="37" s="1"/>
  <c r="EH13" i="8"/>
  <c r="T49" i="33" s="1"/>
  <c r="EH14" i="8"/>
  <c r="F98" i="33" s="1"/>
  <c r="EJ15" i="8"/>
  <c r="V98" i="33" s="1"/>
  <c r="EJ24" i="8"/>
  <c r="H348" i="33" s="1"/>
  <c r="EL19" i="8"/>
  <c r="Y198" i="33" s="1"/>
  <c r="EL24" i="8"/>
  <c r="J348" i="33" s="1"/>
  <c r="EK17" i="8"/>
  <c r="EI15" i="8"/>
  <c r="U98" i="33" s="1"/>
  <c r="EL13" i="8"/>
  <c r="X49" i="33" s="1"/>
  <c r="EL29" i="8"/>
  <c r="X49" i="37" s="1"/>
  <c r="EJ17" i="8"/>
  <c r="EK19" i="8"/>
  <c r="X198" i="33" s="1"/>
  <c r="EL67" i="8"/>
  <c r="EK88" i="8"/>
  <c r="EK104" i="8"/>
  <c r="EH70" i="8"/>
  <c r="EJ72" i="8"/>
  <c r="EK100" i="8"/>
  <c r="EK73" i="8"/>
  <c r="EL108" i="8"/>
  <c r="EI99" i="8"/>
  <c r="EK105" i="8"/>
  <c r="EI88" i="8"/>
  <c r="EK62" i="8"/>
  <c r="EJ69" i="8"/>
  <c r="EJ84" i="8"/>
  <c r="EJ65" i="8"/>
  <c r="EJ99" i="8"/>
  <c r="EH63" i="8"/>
  <c r="EH76" i="8"/>
  <c r="EJ12" i="8"/>
  <c r="H49" i="33" s="1"/>
  <c r="EH84" i="8"/>
  <c r="EL61" i="8"/>
  <c r="EH85" i="8"/>
  <c r="EL59" i="8"/>
  <c r="EJ39" i="8"/>
  <c r="W298" i="37" s="1"/>
  <c r="EJ110" i="8"/>
  <c r="EL105" i="8"/>
  <c r="EK98" i="8"/>
  <c r="EL69" i="8"/>
  <c r="EH59" i="8"/>
  <c r="EL83" i="8"/>
  <c r="EK66" i="8"/>
  <c r="EI41" i="8"/>
  <c r="U348" i="37" s="1"/>
  <c r="EJ79" i="8"/>
  <c r="EL74" i="8"/>
  <c r="EK67" i="8"/>
  <c r="EI65" i="8"/>
  <c r="EI78" i="8"/>
  <c r="EH64" i="8"/>
  <c r="EJ60" i="8"/>
  <c r="EH56" i="8"/>
  <c r="EH102" i="8"/>
  <c r="EH81" i="8"/>
  <c r="EL76" i="8"/>
  <c r="EI67" i="8"/>
  <c r="EJ107" i="8"/>
  <c r="EL102" i="8"/>
  <c r="EK94" i="8"/>
  <c r="EJ48" i="8"/>
  <c r="EL94" i="8"/>
  <c r="EK87" i="8"/>
  <c r="EI85" i="8"/>
  <c r="EH71" i="8"/>
  <c r="EH58" i="8"/>
  <c r="EK55" i="8"/>
  <c r="EH35" i="8"/>
  <c r="U198" i="37" s="1"/>
  <c r="EK78" i="8"/>
  <c r="EJ102" i="8"/>
  <c r="EI94" i="8"/>
  <c r="EK81" i="8"/>
  <c r="EK77" i="8"/>
  <c r="EH92" i="8"/>
  <c r="EL85" i="8"/>
  <c r="EJ71" i="8"/>
  <c r="EL66" i="8"/>
  <c r="EL79" i="8"/>
  <c r="EK72" i="8"/>
  <c r="EI70" i="8"/>
  <c r="EI54" i="8"/>
  <c r="EH48" i="8"/>
  <c r="EI29" i="8"/>
  <c r="U49" i="37" s="1"/>
  <c r="EK57" i="8"/>
  <c r="EI55" i="8"/>
  <c r="EH39" i="8"/>
  <c r="U298" i="37" s="1"/>
  <c r="EH47" i="8"/>
  <c r="EI59" i="8"/>
  <c r="EJ36" i="8"/>
  <c r="H248" i="37" s="1"/>
  <c r="EL31" i="8"/>
  <c r="X98" i="37" s="1"/>
  <c r="EH45" i="8"/>
  <c r="EL21" i="8"/>
  <c r="X248" i="33" s="1"/>
  <c r="EJ26" i="8"/>
  <c r="H398" i="33" s="1"/>
  <c r="EI24" i="8"/>
  <c r="G348" i="33" s="1"/>
  <c r="EH23" i="8"/>
  <c r="U298" i="33" s="1"/>
  <c r="EJ40" i="8"/>
  <c r="H348" i="37" s="1"/>
  <c r="EL35" i="8"/>
  <c r="Y198" i="37" s="1"/>
  <c r="EL30" i="8"/>
  <c r="J98" i="37" s="1"/>
  <c r="EH49" i="8"/>
  <c r="EI20" i="8"/>
  <c r="G248" i="33" s="1"/>
  <c r="EJ20" i="8"/>
  <c r="H248" i="33" s="1"/>
  <c r="EH53" i="8"/>
  <c r="EJ44" i="8"/>
  <c r="EL39" i="8"/>
  <c r="Y298" i="37" s="1"/>
  <c r="EK32" i="8"/>
  <c r="I148" i="37" s="1"/>
  <c r="EK18" i="8"/>
  <c r="I198" i="33" s="1"/>
  <c r="EH15" i="8"/>
  <c r="T98" i="33" s="1"/>
  <c r="EH30" i="8"/>
  <c r="F98" i="37" s="1"/>
  <c r="EH19" i="8"/>
  <c r="U198" i="33" s="1"/>
  <c r="EH17" i="8"/>
  <c r="EJ23" i="8"/>
  <c r="W298" i="33" s="1"/>
  <c r="EL18" i="8"/>
  <c r="J198" i="33" s="1"/>
  <c r="EL23" i="8"/>
  <c r="Y298" i="33" s="1"/>
  <c r="EK16" i="8"/>
  <c r="I148" i="33" s="1"/>
  <c r="EI14" i="8"/>
  <c r="G98" i="33" s="1"/>
  <c r="EK21" i="8"/>
  <c r="W248" i="33" s="1"/>
  <c r="EI19" i="8"/>
  <c r="V198" i="33" s="1"/>
  <c r="EK26" i="8"/>
  <c r="I398" i="33" s="1"/>
  <c r="EJ16" i="8"/>
  <c r="H148" i="33" s="1"/>
  <c r="EJ21" i="8"/>
  <c r="V248" i="33" s="1"/>
  <c r="EL16" i="8"/>
  <c r="J148" i="33" s="1"/>
  <c r="EH103" i="8"/>
  <c r="EH95" i="8"/>
  <c r="EI12" i="8"/>
  <c r="G49" i="33" s="1"/>
  <c r="EL93" i="8"/>
  <c r="EJ106" i="8"/>
  <c r="EL64" i="8"/>
  <c r="EH109" i="8"/>
  <c r="EJ85" i="8"/>
  <c r="EJ100" i="8"/>
  <c r="EL91" i="8"/>
  <c r="EJ82" i="8"/>
  <c r="EJ92" i="8"/>
  <c r="EK79" i="8"/>
  <c r="EL81" i="8"/>
  <c r="EK70" i="8"/>
  <c r="EL77" i="8"/>
  <c r="EL65" i="8"/>
  <c r="EH79" i="8"/>
  <c r="EJ47" i="8"/>
  <c r="EH82" i="8"/>
  <c r="EL68" i="8"/>
  <c r="EK84" i="8"/>
  <c r="EJ103" i="8"/>
  <c r="EL98" i="8"/>
  <c r="EK51" i="8"/>
  <c r="EJ95" i="8"/>
  <c r="EL90" i="8"/>
  <c r="EK83" i="8"/>
  <c r="EI81" i="8"/>
  <c r="EH67" i="8"/>
  <c r="EH50" i="8"/>
  <c r="EH80" i="8"/>
  <c r="EH61" i="8"/>
  <c r="EH96" i="8"/>
  <c r="EL89" i="8"/>
  <c r="EI80" i="8"/>
  <c r="EI109" i="8"/>
  <c r="EI72" i="8"/>
  <c r="EH87" i="8"/>
  <c r="EL46" i="8"/>
  <c r="EJ64" i="8"/>
  <c r="EH52" i="8"/>
  <c r="EI76" i="8"/>
  <c r="EI57" i="8"/>
  <c r="EJ46" i="8"/>
  <c r="EI26" i="8"/>
  <c r="G398" i="33" s="1"/>
  <c r="EK106" i="8"/>
  <c r="EI104" i="8"/>
  <c r="EK96" i="8"/>
  <c r="EJ93" i="8"/>
  <c r="EI82" i="8"/>
  <c r="EI91" i="8"/>
  <c r="EK28" i="8"/>
  <c r="I49" i="37" s="1"/>
  <c r="EJ87" i="8"/>
  <c r="EL82" i="8"/>
  <c r="EK75" i="8"/>
  <c r="EI73" i="8"/>
  <c r="EL57" i="8"/>
  <c r="EH72" i="8"/>
  <c r="EH57" i="8"/>
  <c r="EI27" i="8"/>
  <c r="U398" i="33" s="1"/>
  <c r="EL43" i="8"/>
  <c r="X398" i="37" s="1"/>
  <c r="EK36" i="8"/>
  <c r="I248" i="37" s="1"/>
  <c r="EI34" i="8"/>
  <c r="G198" i="37" s="1"/>
  <c r="EH24" i="8"/>
  <c r="F348" i="33" s="1"/>
  <c r="EJ56" i="8"/>
  <c r="EL51" i="8"/>
  <c r="EK40" i="8"/>
  <c r="I348" i="37" s="1"/>
  <c r="EI38" i="8"/>
  <c r="G298" i="37" s="1"/>
  <c r="EI25" i="8"/>
  <c r="U348" i="33" s="1"/>
  <c r="EL55" i="8"/>
  <c r="EK39" i="8"/>
  <c r="X298" i="37" s="1"/>
  <c r="EK29" i="8"/>
  <c r="W49" i="37" s="1"/>
  <c r="EK44" i="8"/>
  <c r="EI42" i="8"/>
  <c r="G398" i="37" s="1"/>
  <c r="EL28" i="8"/>
  <c r="J49" i="37" s="1"/>
  <c r="EK15" i="8"/>
  <c r="W98" i="33" s="1"/>
  <c r="EK30" i="8"/>
  <c r="I98" i="37" s="1"/>
  <c r="EL20" i="8"/>
  <c r="J248" i="33" s="1"/>
  <c r="EJ38" i="8"/>
  <c r="H298" i="37" s="1"/>
  <c r="EL33" i="8"/>
  <c r="X148" i="37" s="1"/>
  <c r="EK27" i="8"/>
  <c r="W398" i="33" s="1"/>
  <c r="EI46" i="8"/>
  <c r="EH32" i="8"/>
  <c r="F148" i="37" s="1"/>
  <c r="EI16" i="8"/>
  <c r="G148" i="33" s="1"/>
  <c r="EJ33" i="8"/>
  <c r="V148" i="37" s="1"/>
  <c r="EL27" i="8"/>
  <c r="X398" i="33" s="1"/>
  <c r="EK24" i="8"/>
  <c r="I348" i="33" s="1"/>
  <c r="EH16" i="8"/>
  <c r="F148" i="33" s="1"/>
  <c r="EH21" i="8"/>
  <c r="T248" i="33" s="1"/>
  <c r="EH26" i="8"/>
  <c r="F398" i="33" s="1"/>
  <c r="EI17" i="8"/>
  <c r="EK20" i="8"/>
  <c r="I248" i="33" s="1"/>
  <c r="EI18" i="8"/>
  <c r="G198" i="33" s="1"/>
  <c r="EI23" i="8"/>
  <c r="V298" i="33" s="1"/>
  <c r="EI110" i="8"/>
  <c r="EI103" i="8"/>
  <c r="EJ98" i="8"/>
  <c r="EL12" i="8"/>
  <c r="J49" i="33" s="1"/>
  <c r="EL96" i="8"/>
  <c r="EH104" i="8"/>
  <c r="EH101" i="8"/>
  <c r="EJ96" i="8"/>
  <c r="EK110" i="8"/>
  <c r="EL86" i="8"/>
  <c r="EI77" i="8"/>
  <c r="EI56" i="8"/>
  <c r="EI87" i="8"/>
  <c r="EH12" i="8"/>
  <c r="F49" i="33" s="1"/>
  <c r="EH90" i="8"/>
  <c r="EL95" i="8"/>
  <c r="EL53" i="8"/>
  <c r="EL103" i="8"/>
  <c r="EJ101" i="8"/>
  <c r="EH110" i="8"/>
  <c r="EI68" i="8"/>
  <c r="EK92" i="8"/>
  <c r="EK95" i="8"/>
  <c r="EI50" i="8"/>
  <c r="EH97" i="8"/>
  <c r="EH77" i="8"/>
  <c r="EK107" i="8"/>
  <c r="EI105" i="8"/>
  <c r="EJ88" i="8"/>
  <c r="EJ78" i="8"/>
  <c r="EL73" i="8"/>
  <c r="EI64" i="8"/>
  <c r="EL58" i="8"/>
  <c r="EI49" i="8"/>
  <c r="EI97" i="8"/>
  <c r="EH83" i="8"/>
  <c r="EI60" i="8"/>
  <c r="EK35" i="8"/>
  <c r="X198" i="37" s="1"/>
  <c r="EI21" i="8"/>
  <c r="U248" i="33" s="1"/>
  <c r="EI95" i="8"/>
  <c r="EH93" i="8"/>
  <c r="EJ67" i="8"/>
  <c r="EL62" i="8"/>
  <c r="EL75" i="8"/>
  <c r="EK68" i="8"/>
  <c r="EI66" i="8"/>
  <c r="EI53" i="8"/>
  <c r="EI48" i="8"/>
  <c r="EH65" i="8"/>
  <c r="EH106" i="8"/>
  <c r="EI75" i="8"/>
  <c r="EI52" i="8"/>
  <c r="EL37" i="8"/>
  <c r="X248" i="37" s="1"/>
  <c r="EJ80" i="8"/>
  <c r="EL60" i="8"/>
  <c r="EL106" i="8"/>
  <c r="EK99" i="8"/>
  <c r="EK93" i="8"/>
  <c r="EJ90" i="8"/>
  <c r="EJ62" i="8"/>
  <c r="EK43" i="8"/>
  <c r="W398" i="37" s="1"/>
  <c r="EK91" i="8"/>
  <c r="EI89" i="8"/>
  <c r="EH75" i="8"/>
  <c r="EK56" i="8"/>
  <c r="EL41" i="8"/>
  <c r="X348" i="37" s="1"/>
  <c r="EI32" i="8"/>
  <c r="G148" i="37" s="1"/>
  <c r="EH36" i="8"/>
  <c r="F248" i="37" s="1"/>
  <c r="EL32" i="8"/>
  <c r="J148" i="37" s="1"/>
  <c r="EI58" i="8"/>
  <c r="EK48" i="8"/>
  <c r="EI40" i="8"/>
  <c r="G348" i="37" s="1"/>
  <c r="EJ19" i="8"/>
  <c r="W198" i="33" s="1"/>
  <c r="EH40" i="8"/>
  <c r="F348" i="37" s="1"/>
  <c r="EJ41" i="8"/>
  <c r="V348" i="37" s="1"/>
  <c r="EL36" i="8"/>
  <c r="J248" i="37" s="1"/>
  <c r="EK47" i="8"/>
  <c r="EH34" i="8"/>
  <c r="F198" i="37" s="1"/>
  <c r="EJ28" i="8"/>
  <c r="H49" i="37" s="1"/>
  <c r="EH28" i="8"/>
  <c r="F49" i="37" s="1"/>
  <c r="EH44" i="8"/>
  <c r="EJ45" i="8"/>
  <c r="EL40" i="8"/>
  <c r="J348" i="37" s="1"/>
  <c r="EK33" i="8"/>
  <c r="W148" i="37" s="1"/>
  <c r="EL22" i="8"/>
  <c r="J298" i="33" s="1"/>
  <c r="EI13" i="8"/>
  <c r="U49" i="33" s="1"/>
  <c r="EI28" i="8"/>
  <c r="G49" i="37" s="1"/>
  <c r="EL15" i="8"/>
  <c r="X98" i="33" s="1"/>
  <c r="EK46" i="8"/>
  <c r="EH42" i="8"/>
  <c r="F398" i="37" s="1"/>
  <c r="EJ49" i="8"/>
  <c r="EL44" i="8"/>
  <c r="EK37" i="8"/>
  <c r="W248" i="37" s="1"/>
  <c r="EI35" i="8"/>
  <c r="V198" i="37" s="1"/>
  <c r="EK25" i="8"/>
  <c r="W348" i="33" s="1"/>
  <c r="EI22" i="8"/>
  <c r="G298" i="33" s="1"/>
  <c r="EJ30" i="8"/>
  <c r="H98" i="37" s="1"/>
  <c r="EL25" i="8"/>
  <c r="X348" i="33" s="1"/>
  <c r="EJ13" i="8"/>
  <c r="V49" i="33" s="1"/>
  <c r="EH20" i="8"/>
  <c r="F248" i="33" s="1"/>
  <c r="EH25" i="8"/>
  <c r="T348" i="33" s="1"/>
  <c r="V148" i="33" l="1"/>
  <c r="W148" i="33"/>
  <c r="T148" i="33"/>
  <c r="U148" i="33"/>
  <c r="CT50" i="8" l="1"/>
  <c r="BV44" i="54" s="1"/>
  <c r="CT51" i="8"/>
  <c r="BV45" i="54" s="1"/>
  <c r="CT56" i="8"/>
  <c r="BV50" i="54" s="1"/>
  <c r="CT44" i="8"/>
  <c r="BV38" i="54" s="1"/>
  <c r="CT57" i="8"/>
  <c r="BV51" i="54" s="1"/>
  <c r="CT48" i="8"/>
  <c r="BV42" i="54" s="1"/>
  <c r="CT62" i="8"/>
  <c r="BV56" i="54" s="1"/>
  <c r="CT52" i="8"/>
  <c r="BV46" i="54" s="1"/>
  <c r="G5" i="17"/>
  <c r="C10" i="17"/>
  <c r="D10" i="17"/>
  <c r="E10" i="17"/>
  <c r="F10" i="17" l="1"/>
  <c r="G10" i="17"/>
  <c r="O9" i="20" l="1"/>
  <c r="AP113" i="15"/>
  <c r="O11" i="20" s="1"/>
  <c r="AQ112" i="15"/>
  <c r="O10" i="20" l="1"/>
  <c r="AH116" i="15"/>
  <c r="CV4" i="8"/>
  <c r="CW4" i="8"/>
  <c r="CX4" i="8"/>
  <c r="CY4" i="8"/>
  <c r="CX5" i="8"/>
  <c r="CY5" i="8"/>
  <c r="CT49" i="8"/>
  <c r="BV43" i="54" s="1"/>
  <c r="CT45" i="8"/>
  <c r="BV39" i="54" s="1"/>
  <c r="CT59" i="8"/>
  <c r="BV53" i="54" s="1"/>
  <c r="CT53" i="8"/>
  <c r="BV47" i="54" s="1"/>
  <c r="CT55" i="8"/>
  <c r="BV49" i="54" s="1"/>
  <c r="CT46" i="8"/>
  <c r="BV40" i="54" s="1"/>
  <c r="CT58" i="8"/>
  <c r="BV52" i="54" s="1"/>
  <c r="CT47" i="8"/>
  <c r="BV41" i="54" s="1"/>
  <c r="CT60" i="8"/>
  <c r="BV54" i="54" s="1"/>
  <c r="CT54" i="8"/>
  <c r="BV48" i="54" s="1"/>
  <c r="CT61" i="8"/>
  <c r="BV55" i="54" s="1"/>
  <c r="G10" i="8"/>
  <c r="H10" i="8"/>
  <c r="EX21" i="8" l="1"/>
  <c r="ES45" i="8"/>
  <c r="FC75" i="8"/>
  <c r="EX98" i="8"/>
  <c r="EX58" i="8"/>
  <c r="ES76" i="8"/>
  <c r="FC36" i="8"/>
  <c r="EX37" i="8"/>
  <c r="EX19" i="8"/>
  <c r="EX16" i="8"/>
  <c r="ES33" i="8"/>
  <c r="FC40" i="8"/>
  <c r="ES38" i="8"/>
  <c r="ES61" i="8"/>
  <c r="ES60" i="8"/>
  <c r="FC35" i="8"/>
  <c r="FC15" i="8"/>
  <c r="ES101" i="8"/>
  <c r="FC45" i="8"/>
  <c r="EX108" i="8"/>
  <c r="EX33" i="8"/>
  <c r="EX74" i="8"/>
  <c r="FC41" i="8"/>
  <c r="ES92" i="8"/>
  <c r="EX50" i="8"/>
  <c r="FC71" i="8"/>
  <c r="EX28" i="8"/>
  <c r="EX72" i="8"/>
  <c r="FC101" i="8"/>
  <c r="ES30" i="8"/>
  <c r="ES14" i="8"/>
  <c r="EX51" i="8"/>
  <c r="FC26" i="8"/>
  <c r="EX68" i="8"/>
  <c r="FC48" i="8"/>
  <c r="FC34" i="8"/>
  <c r="FC33" i="8"/>
  <c r="EX44" i="8"/>
  <c r="ES50" i="8"/>
  <c r="EX22" i="8"/>
  <c r="ES91" i="8"/>
  <c r="ES24" i="8"/>
  <c r="FC49" i="8"/>
  <c r="FC31" i="8"/>
  <c r="ES105" i="8"/>
  <c r="FC12" i="8"/>
  <c r="FC100" i="8"/>
  <c r="ES39" i="8"/>
  <c r="EX103" i="8"/>
  <c r="FC39" i="8"/>
  <c r="FC95" i="8"/>
  <c r="ES28" i="8"/>
  <c r="ES36" i="8"/>
  <c r="ES32" i="8"/>
  <c r="FC53" i="8"/>
  <c r="EX38" i="8"/>
  <c r="EX49" i="8"/>
  <c r="EX78" i="8"/>
  <c r="FC106" i="8"/>
  <c r="ES59" i="8"/>
  <c r="ES81" i="8"/>
  <c r="FC109" i="8"/>
  <c r="EX25" i="8"/>
  <c r="ES75" i="8"/>
  <c r="ES48" i="8"/>
  <c r="EX104" i="8"/>
  <c r="ES64" i="8"/>
  <c r="ES93" i="8"/>
  <c r="EX77" i="8"/>
  <c r="EX82" i="8"/>
  <c r="EX91" i="8"/>
  <c r="EX29" i="8"/>
  <c r="ES72" i="8"/>
  <c r="ES29" i="8"/>
  <c r="EX110" i="8"/>
  <c r="EX12" i="8"/>
  <c r="ES15" i="8"/>
  <c r="ES79" i="8"/>
  <c r="EX76" i="8"/>
  <c r="EX57" i="8"/>
  <c r="FC64" i="8"/>
  <c r="FC21" i="8"/>
  <c r="ES94" i="8"/>
  <c r="FC91" i="8"/>
  <c r="ES52" i="8"/>
  <c r="EX42" i="8"/>
  <c r="EX17" i="8"/>
  <c r="FC17" i="8"/>
  <c r="ES62" i="8"/>
  <c r="EX48" i="8"/>
  <c r="ES102" i="8"/>
  <c r="FC99" i="8"/>
  <c r="EX15" i="8"/>
  <c r="ES100" i="8"/>
  <c r="ES66" i="8"/>
  <c r="EX90" i="8"/>
  <c r="EX62" i="8"/>
  <c r="FC30" i="8"/>
  <c r="EX46" i="8"/>
  <c r="ES83" i="8"/>
  <c r="EX69" i="8"/>
  <c r="FC19" i="8"/>
  <c r="FC60" i="8"/>
  <c r="EX106" i="8"/>
  <c r="ES108" i="8"/>
  <c r="ES103" i="8"/>
  <c r="ES90" i="8"/>
  <c r="EX88" i="8"/>
  <c r="FC84" i="8"/>
  <c r="FE82" i="8"/>
  <c r="EZ100" i="8"/>
  <c r="ET48" i="8"/>
  <c r="FD20" i="8"/>
  <c r="FB83" i="8"/>
  <c r="ET72" i="8"/>
  <c r="EY105" i="8"/>
  <c r="FA63" i="8"/>
  <c r="EY74" i="8"/>
  <c r="FD103" i="8"/>
  <c r="FB32" i="8"/>
  <c r="FB41" i="8"/>
  <c r="FD22" i="8"/>
  <c r="FA25" i="8"/>
  <c r="EV40" i="8"/>
  <c r="EV105" i="8"/>
  <c r="ET33" i="8"/>
  <c r="FB53" i="8"/>
  <c r="FE30" i="8"/>
  <c r="FF41" i="8"/>
  <c r="FA39" i="8"/>
  <c r="FA44" i="8"/>
  <c r="EU109" i="8"/>
  <c r="FF70" i="8"/>
  <c r="FF64" i="8"/>
  <c r="ET32" i="8"/>
  <c r="EU69" i="8"/>
  <c r="EY23" i="8"/>
  <c r="ET75" i="8"/>
  <c r="ET45" i="8"/>
  <c r="FE32" i="8"/>
  <c r="ET53" i="8"/>
  <c r="FG73" i="8"/>
  <c r="EY106" i="8"/>
  <c r="FF42" i="8"/>
  <c r="FD38" i="8"/>
  <c r="FD26" i="8"/>
  <c r="FE110" i="8"/>
  <c r="EZ84" i="8"/>
  <c r="ET38" i="8"/>
  <c r="ET17" i="8"/>
  <c r="EV53" i="8"/>
  <c r="FD72" i="8"/>
  <c r="FF26" i="8"/>
  <c r="FG99" i="8"/>
  <c r="FE85" i="8"/>
  <c r="FG19" i="8"/>
  <c r="FG67" i="8"/>
  <c r="EZ72" i="8"/>
  <c r="EU50" i="8"/>
  <c r="EY40" i="8"/>
  <c r="EZ109" i="8"/>
  <c r="EW67" i="8"/>
  <c r="FB85" i="8"/>
  <c r="EW62" i="8"/>
  <c r="EZ110" i="8"/>
  <c r="FE76" i="8"/>
  <c r="FE28" i="8"/>
  <c r="EU103" i="8"/>
  <c r="FB40" i="8"/>
  <c r="EU102" i="8"/>
  <c r="EY34" i="8"/>
  <c r="FA57" i="8"/>
  <c r="EY109" i="8"/>
  <c r="EV70" i="8"/>
  <c r="FG90" i="8"/>
  <c r="FF88" i="8"/>
  <c r="EW16" i="8"/>
  <c r="FE50" i="8"/>
  <c r="FF40" i="8"/>
  <c r="EY62" i="8"/>
  <c r="FF13" i="8"/>
  <c r="FF36" i="8"/>
  <c r="FD47" i="8"/>
  <c r="EY29" i="8"/>
  <c r="EW45" i="8"/>
  <c r="FG38" i="8"/>
  <c r="EY101" i="8"/>
  <c r="EU107" i="8"/>
  <c r="EZ55" i="8"/>
  <c r="FA101" i="8"/>
  <c r="FE43" i="8"/>
  <c r="FA88" i="8"/>
  <c r="FA33" i="8"/>
  <c r="FB84" i="8"/>
  <c r="FB17" i="8"/>
  <c r="EY21" i="8"/>
  <c r="FE31" i="8"/>
  <c r="FE77" i="8"/>
  <c r="FA73" i="8"/>
  <c r="FG109" i="8"/>
  <c r="EV29" i="8"/>
  <c r="ET46" i="8"/>
  <c r="EW27" i="8"/>
  <c r="FG101" i="8"/>
  <c r="EV95" i="8"/>
  <c r="EY45" i="8"/>
  <c r="EY100" i="8"/>
  <c r="FA22" i="8"/>
  <c r="ET107" i="8"/>
  <c r="EY31" i="8"/>
  <c r="EV93" i="8"/>
  <c r="FD24" i="8"/>
  <c r="FB82" i="8"/>
  <c r="FE106" i="8"/>
  <c r="FD62" i="8"/>
  <c r="FD64" i="8"/>
  <c r="EV106" i="8"/>
  <c r="FE99" i="8"/>
  <c r="EW46" i="8"/>
  <c r="EY35" i="8"/>
  <c r="FE59" i="8"/>
  <c r="ET98" i="8"/>
  <c r="EW77" i="8"/>
  <c r="FD78" i="8"/>
  <c r="FG91" i="8"/>
  <c r="FA26" i="8"/>
  <c r="FD107" i="8"/>
  <c r="EU18" i="8"/>
  <c r="EW17" i="8"/>
  <c r="FE55" i="8"/>
  <c r="EZ17" i="8"/>
  <c r="FF59" i="8"/>
  <c r="EY110" i="8"/>
  <c r="FA68" i="8"/>
  <c r="FG23" i="8"/>
  <c r="EY51" i="8"/>
  <c r="FB49" i="8"/>
  <c r="EV98" i="8"/>
  <c r="FF79" i="8"/>
  <c r="FE87" i="8"/>
  <c r="ET106" i="8"/>
  <c r="EW39" i="8"/>
  <c r="FE34" i="8"/>
  <c r="EU68" i="8"/>
  <c r="EU57" i="8"/>
  <c r="EY52" i="8"/>
  <c r="FD35" i="8"/>
  <c r="ET109" i="8"/>
  <c r="ET55" i="8"/>
  <c r="FB100" i="8"/>
  <c r="FG107" i="8"/>
  <c r="EY19" i="8"/>
  <c r="FB18" i="8"/>
  <c r="FF53" i="8"/>
  <c r="EW34" i="8"/>
  <c r="FF72" i="8"/>
  <c r="FF27" i="8"/>
  <c r="ET42" i="8"/>
  <c r="FD21" i="8"/>
  <c r="EU26" i="8"/>
  <c r="FB96" i="8"/>
  <c r="EY27" i="8"/>
  <c r="EY37" i="8"/>
  <c r="FF98" i="8"/>
  <c r="EV97" i="8"/>
  <c r="FG37" i="8"/>
  <c r="FB47" i="8"/>
  <c r="FE45" i="8"/>
  <c r="EY60" i="8"/>
  <c r="FE40" i="8"/>
  <c r="FD13" i="8"/>
  <c r="FA50" i="8"/>
  <c r="EW13" i="8"/>
  <c r="FD40" i="8"/>
  <c r="EZ91" i="8"/>
  <c r="FG27" i="8"/>
  <c r="FG43" i="8"/>
  <c r="FB92" i="8"/>
  <c r="FA56" i="8"/>
  <c r="FG89" i="8"/>
  <c r="EZ83" i="8"/>
  <c r="FG41" i="8"/>
  <c r="EV56" i="8"/>
  <c r="EY80" i="8"/>
  <c r="FE22" i="8"/>
  <c r="EY12" i="8"/>
  <c r="FA55" i="8"/>
  <c r="EY26" i="8"/>
  <c r="ET20" i="8"/>
  <c r="EU76" i="8"/>
  <c r="FA32" i="8"/>
  <c r="EW76" i="8"/>
  <c r="FG50" i="8"/>
  <c r="EV49" i="8"/>
  <c r="EU101" i="8"/>
  <c r="EZ30" i="8"/>
  <c r="EW107" i="8"/>
  <c r="EV60" i="8"/>
  <c r="FG13" i="8"/>
  <c r="FD57" i="8"/>
  <c r="EW70" i="8"/>
  <c r="EW109" i="8"/>
  <c r="FF38" i="8"/>
  <c r="EU77" i="8"/>
  <c r="EV42" i="8"/>
  <c r="EU81" i="8"/>
  <c r="ET81" i="8"/>
  <c r="FG35" i="8"/>
  <c r="ET36" i="8"/>
  <c r="EV66" i="8"/>
  <c r="FA14" i="8"/>
  <c r="FD86" i="8"/>
  <c r="FG20" i="8"/>
  <c r="ET104" i="8"/>
  <c r="EZ85" i="8"/>
  <c r="FB94" i="8"/>
  <c r="ET65" i="8"/>
  <c r="FG76" i="8"/>
  <c r="EV74" i="8"/>
  <c r="EU47" i="8"/>
  <c r="EV84" i="8"/>
  <c r="FE16" i="8"/>
  <c r="FB39" i="8"/>
  <c r="EY61" i="8"/>
  <c r="FB54" i="8"/>
  <c r="EW54" i="8"/>
  <c r="EW40" i="8"/>
  <c r="FB28" i="8"/>
  <c r="EW90" i="8"/>
  <c r="FB33" i="8"/>
  <c r="EV85" i="8"/>
  <c r="FD108" i="8"/>
  <c r="ET73" i="8"/>
  <c r="EV91" i="8"/>
  <c r="EW98" i="8"/>
  <c r="EW18" i="8"/>
  <c r="EV27" i="8"/>
  <c r="EV52" i="8"/>
  <c r="EV83" i="8"/>
  <c r="FF106" i="8"/>
  <c r="FA58" i="8"/>
  <c r="EW89" i="8"/>
  <c r="EY73" i="8"/>
  <c r="FD49" i="8"/>
  <c r="FB45" i="8"/>
  <c r="FB3" i="8"/>
  <c r="FG53" i="8"/>
  <c r="FD92" i="8"/>
  <c r="EZ54" i="8"/>
  <c r="EW108" i="8"/>
  <c r="FA69" i="8"/>
  <c r="FE83" i="8"/>
  <c r="FG33" i="8"/>
  <c r="EZ29" i="8"/>
  <c r="FF25" i="8"/>
  <c r="EZ96" i="8"/>
  <c r="FG47" i="8"/>
  <c r="ET103" i="8"/>
  <c r="EW68" i="8"/>
  <c r="EU78" i="8"/>
  <c r="EZ82" i="8"/>
  <c r="EW78" i="8"/>
  <c r="FF81" i="8"/>
  <c r="FE67" i="8"/>
  <c r="ET41" i="8"/>
  <c r="FD76" i="8"/>
  <c r="ET71" i="8"/>
  <c r="EW106" i="8"/>
  <c r="EZ87" i="8"/>
  <c r="EU100" i="8"/>
  <c r="FA75" i="8"/>
  <c r="FE63" i="8"/>
  <c r="EW59" i="8"/>
  <c r="EZ16" i="8"/>
  <c r="EY54" i="8"/>
  <c r="FD29" i="8"/>
  <c r="FF19" i="8"/>
  <c r="FG25" i="8"/>
  <c r="EV64" i="8"/>
  <c r="FA35" i="8"/>
  <c r="FB26" i="8"/>
  <c r="ET27" i="8"/>
  <c r="FD105" i="8"/>
  <c r="FB67" i="8"/>
  <c r="EU21" i="8"/>
  <c r="ET77" i="8"/>
  <c r="EW85" i="8"/>
  <c r="EY25" i="8"/>
  <c r="FB63" i="8"/>
  <c r="EU19" i="8"/>
  <c r="FB21" i="8"/>
  <c r="FB80" i="8"/>
  <c r="EZ64" i="8"/>
  <c r="EY42" i="8"/>
  <c r="FA78" i="8"/>
  <c r="FB71" i="8"/>
  <c r="FA87" i="8"/>
  <c r="FE73" i="8"/>
  <c r="EZ89" i="8"/>
  <c r="EZ39" i="8"/>
  <c r="EZ97" i="8"/>
  <c r="FE69" i="8"/>
  <c r="FF108" i="8"/>
  <c r="FG88" i="8"/>
  <c r="FB60" i="8"/>
  <c r="ET60" i="8"/>
  <c r="EZ94" i="8"/>
  <c r="EU62" i="8"/>
  <c r="EV103" i="8"/>
  <c r="ET31" i="8"/>
  <c r="FF22" i="8"/>
  <c r="FG82" i="8"/>
  <c r="EZ38" i="8"/>
  <c r="EZ71" i="8"/>
  <c r="EZ20" i="8"/>
  <c r="FG61" i="8"/>
  <c r="EZ24" i="8"/>
  <c r="FA46" i="8"/>
  <c r="FD30" i="8"/>
  <c r="FB52" i="8"/>
  <c r="ET43" i="8"/>
  <c r="FA71" i="8"/>
  <c r="EZ81" i="8"/>
  <c r="EU108" i="8"/>
  <c r="ET76" i="8"/>
  <c r="EW42" i="8"/>
  <c r="EU15" i="8"/>
  <c r="FG22" i="8"/>
  <c r="FF97" i="8"/>
  <c r="FF96" i="8"/>
  <c r="FG95" i="8"/>
  <c r="EW102" i="8"/>
  <c r="EY77" i="8"/>
  <c r="EZ104" i="8"/>
  <c r="FE66" i="8"/>
  <c r="EW58" i="8"/>
  <c r="EY72" i="8"/>
  <c r="EU13" i="8"/>
  <c r="EY20" i="8"/>
  <c r="FE33" i="8"/>
  <c r="EY70" i="8"/>
  <c r="EY14" i="8"/>
  <c r="FB103" i="8"/>
  <c r="EY84" i="8"/>
  <c r="EW101" i="8"/>
  <c r="FA107" i="8"/>
  <c r="EY90" i="8"/>
  <c r="FE86" i="8"/>
  <c r="EZ98" i="8"/>
  <c r="FG63" i="8"/>
  <c r="FB65" i="8"/>
  <c r="ET94" i="8"/>
  <c r="EZ48" i="8"/>
  <c r="EZ35" i="8"/>
  <c r="FE103" i="8"/>
  <c r="FA80" i="8"/>
  <c r="EW23" i="8"/>
  <c r="EV69" i="8"/>
  <c r="EV59" i="8"/>
  <c r="FD84" i="8"/>
  <c r="FF110" i="8"/>
  <c r="FD65" i="8"/>
  <c r="FA95" i="8"/>
  <c r="FE56" i="8"/>
  <c r="FA36" i="8"/>
  <c r="FF90" i="8"/>
  <c r="FG56" i="8"/>
  <c r="EU48" i="8"/>
  <c r="FA102" i="8"/>
  <c r="EU91" i="8"/>
  <c r="FB56" i="8"/>
  <c r="EY50" i="8"/>
  <c r="EV99" i="8"/>
  <c r="FD17" i="8"/>
  <c r="EY46" i="8"/>
  <c r="FF14" i="8"/>
  <c r="EZ61" i="8"/>
  <c r="FB29" i="8"/>
  <c r="FF61" i="8"/>
  <c r="FD74" i="8"/>
  <c r="EZ60" i="8"/>
  <c r="FD53" i="8"/>
  <c r="EZ33" i="8"/>
  <c r="FB22" i="8"/>
  <c r="FF104" i="8"/>
  <c r="FE78" i="8"/>
  <c r="FD98" i="8"/>
  <c r="FE94" i="8"/>
  <c r="FD102" i="8"/>
  <c r="FB107" i="8"/>
  <c r="FG40" i="8"/>
  <c r="FA16" i="8"/>
  <c r="EU99" i="8"/>
  <c r="FD42" i="8"/>
  <c r="ET57" i="8"/>
  <c r="FG28" i="8"/>
  <c r="FE52" i="8"/>
  <c r="FG83" i="8"/>
  <c r="EU3" i="8"/>
  <c r="FE68" i="8"/>
  <c r="EW35" i="8"/>
  <c r="FB55" i="8"/>
  <c r="EU104" i="8"/>
  <c r="EZ90" i="8"/>
  <c r="EZ21" i="8"/>
  <c r="EV65" i="8"/>
  <c r="EY87" i="8"/>
  <c r="FD36" i="8"/>
  <c r="ET14" i="8"/>
  <c r="FE80" i="8"/>
  <c r="EU72" i="8"/>
  <c r="ET89" i="8"/>
  <c r="EY22" i="8"/>
  <c r="EU67" i="8"/>
  <c r="FE37" i="8"/>
  <c r="FE65" i="8"/>
  <c r="EZ73" i="8"/>
  <c r="EW53" i="8"/>
  <c r="EU105" i="8"/>
  <c r="EY18" i="8"/>
  <c r="ET78" i="8"/>
  <c r="EU97" i="8"/>
  <c r="EV63" i="8"/>
  <c r="FA62" i="8"/>
  <c r="FE21" i="8"/>
  <c r="FB35" i="8"/>
  <c r="FA31" i="8"/>
  <c r="FG3" i="8"/>
  <c r="EV92" i="8"/>
  <c r="EV109" i="8"/>
  <c r="FD25" i="8"/>
  <c r="ET69" i="8"/>
  <c r="FD12" i="8"/>
  <c r="FD59" i="8"/>
  <c r="EV81" i="8"/>
  <c r="FE71" i="8"/>
  <c r="FB93" i="8"/>
  <c r="FG94" i="8"/>
  <c r="FE88" i="8"/>
  <c r="EV68" i="8"/>
  <c r="EZ47" i="8"/>
  <c r="FD32" i="8"/>
  <c r="EW43" i="8"/>
  <c r="EW48" i="8"/>
  <c r="FD109" i="8"/>
  <c r="FD34" i="8"/>
  <c r="EY38" i="8"/>
  <c r="FB68" i="8"/>
  <c r="FF65" i="8"/>
  <c r="ET90" i="8"/>
  <c r="EV26" i="8"/>
  <c r="FE41" i="8"/>
  <c r="FA82" i="8"/>
  <c r="FE97" i="8"/>
  <c r="ET66" i="8"/>
  <c r="ET54" i="8"/>
  <c r="EW80" i="8"/>
  <c r="EV90" i="8"/>
  <c r="FF80" i="8"/>
  <c r="FE104" i="8"/>
  <c r="EY78" i="8"/>
  <c r="FA93" i="8"/>
  <c r="FE60" i="8"/>
  <c r="EV78" i="8"/>
  <c r="FA109" i="8"/>
  <c r="FE89" i="8"/>
  <c r="FD93" i="8"/>
  <c r="EV71" i="8"/>
  <c r="EU106" i="8"/>
  <c r="EZ95" i="8"/>
  <c r="EY107" i="8"/>
  <c r="FF69" i="8"/>
  <c r="EZ78" i="8"/>
  <c r="EV67" i="8"/>
  <c r="FB102" i="8"/>
  <c r="FD100" i="8"/>
  <c r="EU42" i="8"/>
  <c r="EY68" i="8"/>
  <c r="FA54" i="8"/>
  <c r="FF109" i="8"/>
  <c r="EW28" i="8"/>
  <c r="EU82" i="8"/>
  <c r="EV37" i="8"/>
  <c r="FF33" i="8"/>
  <c r="EZ15" i="8"/>
  <c r="FD67" i="8"/>
  <c r="FE36" i="8"/>
  <c r="EV45" i="8"/>
  <c r="FD79" i="8"/>
  <c r="FE81" i="8"/>
  <c r="FF21" i="8"/>
  <c r="FA34" i="8"/>
  <c r="FF46" i="8"/>
  <c r="EV12" i="8"/>
  <c r="FA92" i="8"/>
  <c r="FF83" i="8"/>
  <c r="EZ99" i="8"/>
  <c r="EW61" i="8"/>
  <c r="EU17" i="8"/>
  <c r="EY96" i="8"/>
  <c r="EU80" i="8"/>
  <c r="FD69" i="8"/>
  <c r="FB51" i="8"/>
  <c r="FG70" i="8"/>
  <c r="FG71" i="8"/>
  <c r="FF75" i="8"/>
  <c r="FD83" i="8"/>
  <c r="ET61" i="8"/>
  <c r="FB34" i="8"/>
  <c r="FD87" i="8"/>
  <c r="EV19" i="8"/>
  <c r="EU93" i="8"/>
  <c r="EZ50" i="8"/>
  <c r="EY89" i="8"/>
  <c r="FA108" i="8"/>
  <c r="EW69" i="8"/>
  <c r="EW47" i="8"/>
  <c r="EW31" i="8"/>
  <c r="FA70" i="8"/>
  <c r="FD55" i="8"/>
  <c r="EV28" i="8"/>
  <c r="EU34" i="8"/>
  <c r="FG39" i="8"/>
  <c r="EV96" i="8"/>
  <c r="EV54" i="8"/>
  <c r="FA37" i="8"/>
  <c r="FF85" i="8"/>
  <c r="EW87" i="8"/>
  <c r="FG108" i="8"/>
  <c r="FA72" i="8"/>
  <c r="EV73" i="8"/>
  <c r="FD81" i="8"/>
  <c r="EY63" i="8"/>
  <c r="EZ105" i="8"/>
  <c r="EU27" i="8"/>
  <c r="FE100" i="8"/>
  <c r="EU55" i="8"/>
  <c r="FA85" i="8"/>
  <c r="EU92" i="8"/>
  <c r="ET35" i="8"/>
  <c r="EY33" i="8"/>
  <c r="FD52" i="8"/>
  <c r="EU74" i="8"/>
  <c r="EY67" i="8"/>
  <c r="ET22" i="8"/>
  <c r="FD110" i="8"/>
  <c r="EZ43" i="8"/>
  <c r="EW105" i="8"/>
  <c r="EY17" i="8"/>
  <c r="FF48" i="8"/>
  <c r="FG59" i="8"/>
  <c r="EW99" i="8"/>
  <c r="EV25" i="8"/>
  <c r="FB14" i="8"/>
  <c r="EY36" i="8"/>
  <c r="EU23" i="8"/>
  <c r="EZ51" i="8"/>
  <c r="EU110" i="8"/>
  <c r="ET49" i="8"/>
  <c r="EY81" i="8"/>
  <c r="FG106" i="8"/>
  <c r="EU31" i="8"/>
  <c r="FE35" i="8"/>
  <c r="FA59" i="8"/>
  <c r="EZ103" i="8"/>
  <c r="EZ49" i="8"/>
  <c r="ET44" i="8"/>
  <c r="EU44" i="8"/>
  <c r="FG64" i="8"/>
  <c r="EZ31" i="8"/>
  <c r="FD91" i="8"/>
  <c r="FA51" i="8"/>
  <c r="EY108" i="8"/>
  <c r="EY57" i="8"/>
  <c r="FD50" i="8"/>
  <c r="FD106" i="8"/>
  <c r="EY59" i="8"/>
  <c r="EW22" i="8"/>
  <c r="EV110" i="8"/>
  <c r="FB98" i="8"/>
  <c r="EU94" i="8"/>
  <c r="EZ62" i="8"/>
  <c r="FA94" i="8"/>
  <c r="EU61" i="8"/>
  <c r="EY49" i="8"/>
  <c r="EV107" i="8"/>
  <c r="EZ37" i="8"/>
  <c r="FF45" i="8"/>
  <c r="FA41" i="8"/>
  <c r="EW79" i="8"/>
  <c r="EV57" i="8"/>
  <c r="EU98" i="8"/>
  <c r="FG103" i="8"/>
  <c r="EW64" i="8"/>
  <c r="EY47" i="8"/>
  <c r="FE64" i="8"/>
  <c r="FE92" i="8"/>
  <c r="FD33" i="8"/>
  <c r="FA38" i="8"/>
  <c r="FG17" i="8"/>
  <c r="FB13" i="8"/>
  <c r="EU35" i="8"/>
  <c r="EZ66" i="8"/>
  <c r="FE74" i="8"/>
  <c r="EV24" i="8"/>
  <c r="FB61" i="8"/>
  <c r="FG30" i="8"/>
  <c r="FE91" i="8"/>
  <c r="FE24" i="8"/>
  <c r="FA42" i="8"/>
  <c r="EV41" i="8"/>
  <c r="EW83" i="8"/>
  <c r="EU63" i="8"/>
  <c r="FG49" i="8"/>
  <c r="ET87" i="8"/>
  <c r="ET3" i="8"/>
  <c r="EW71" i="8"/>
  <c r="FA40" i="8"/>
  <c r="FA84" i="8"/>
  <c r="ET91" i="8"/>
  <c r="EZ75" i="8"/>
  <c r="FD90" i="8"/>
  <c r="EZ34" i="8"/>
  <c r="EV94" i="8"/>
  <c r="FG51" i="8"/>
  <c r="FE19" i="8"/>
  <c r="ET99" i="8"/>
  <c r="EY43" i="8"/>
  <c r="EW20" i="8"/>
  <c r="EU54" i="8"/>
  <c r="EZ92" i="8"/>
  <c r="FG32" i="8"/>
  <c r="ET63" i="8"/>
  <c r="EZ27" i="8"/>
  <c r="EY103" i="8"/>
  <c r="FD104" i="8"/>
  <c r="EY104" i="8"/>
  <c r="FE14" i="8"/>
  <c r="FF16" i="8"/>
  <c r="EV72" i="8"/>
  <c r="EW36" i="8"/>
  <c r="FG69" i="8"/>
  <c r="EZ57" i="8"/>
  <c r="FE25" i="8"/>
  <c r="FF89" i="8"/>
  <c r="FD48" i="8"/>
  <c r="FD96" i="8"/>
  <c r="FF51" i="8"/>
  <c r="EZ22" i="8"/>
  <c r="FE18" i="8"/>
  <c r="EU53" i="8"/>
  <c r="ET79" i="8"/>
  <c r="FB70" i="8"/>
  <c r="EV44" i="8"/>
  <c r="FF55" i="8"/>
  <c r="FA76" i="8"/>
  <c r="FA77" i="8"/>
  <c r="EW37" i="8"/>
  <c r="FB76" i="8"/>
  <c r="EY41" i="8"/>
  <c r="FA64" i="8"/>
  <c r="EU33" i="8"/>
  <c r="FG16" i="8"/>
  <c r="EW25" i="8"/>
  <c r="FD39" i="8"/>
  <c r="FG85" i="8"/>
  <c r="EY64" i="8"/>
  <c r="FF77" i="8"/>
  <c r="EZ13" i="8"/>
  <c r="EU28" i="8"/>
  <c r="ET95" i="8"/>
  <c r="FG68" i="8"/>
  <c r="ET13" i="8"/>
  <c r="EY48" i="8"/>
  <c r="FB15" i="8"/>
  <c r="EV82" i="8"/>
  <c r="EY56" i="8"/>
  <c r="FB97" i="8"/>
  <c r="FF54" i="8"/>
  <c r="EW33" i="8"/>
  <c r="FD43" i="8"/>
  <c r="ET100" i="8"/>
  <c r="FG34" i="8"/>
  <c r="EY71" i="8"/>
  <c r="EV79" i="8"/>
  <c r="FE13" i="8"/>
  <c r="EU32" i="8"/>
  <c r="FG98" i="8"/>
  <c r="FA3" i="8"/>
  <c r="ET67" i="8"/>
  <c r="FF101" i="8"/>
  <c r="FD58" i="8"/>
  <c r="EV21" i="8"/>
  <c r="FB109" i="8"/>
  <c r="ET83" i="8"/>
  <c r="ET30" i="8"/>
  <c r="EU46" i="8"/>
  <c r="FA13" i="8"/>
  <c r="EV33" i="8"/>
  <c r="FE107" i="8"/>
  <c r="EU84" i="8"/>
  <c r="FE20" i="8"/>
  <c r="FB16" i="8"/>
  <c r="EW26" i="8"/>
  <c r="EV22" i="8"/>
  <c r="FB19" i="8"/>
  <c r="FG96" i="8"/>
  <c r="ET39" i="8"/>
  <c r="FE57" i="8"/>
  <c r="EW60" i="8"/>
  <c r="FD95" i="8"/>
  <c r="EW44" i="8"/>
  <c r="FA53" i="8"/>
  <c r="FA18" i="8"/>
  <c r="FG102" i="8"/>
  <c r="EU96" i="8"/>
  <c r="FD44" i="8"/>
  <c r="EW82" i="8"/>
  <c r="EY65" i="8"/>
  <c r="EY79" i="8"/>
  <c r="FF68" i="8"/>
  <c r="FF58" i="8"/>
  <c r="ET56" i="8"/>
  <c r="FG45" i="8"/>
  <c r="EU87" i="8"/>
  <c r="EZ26" i="8"/>
  <c r="ET50" i="8"/>
  <c r="EY76" i="8"/>
  <c r="ET82" i="8"/>
  <c r="FE39" i="8"/>
  <c r="FF66" i="8"/>
  <c r="EZ3" i="8"/>
  <c r="EV77" i="8"/>
  <c r="EY69" i="8"/>
  <c r="FG36" i="8"/>
  <c r="FA43" i="8"/>
  <c r="EV89" i="8"/>
  <c r="FF62" i="8"/>
  <c r="EW92" i="8"/>
  <c r="FF44" i="8"/>
  <c r="FE90" i="8"/>
  <c r="EW56" i="8"/>
  <c r="FA86" i="8"/>
  <c r="EZ76" i="8"/>
  <c r="FE3" i="8"/>
  <c r="FB30" i="8"/>
  <c r="FE49" i="8"/>
  <c r="FE62" i="8"/>
  <c r="FD16" i="8"/>
  <c r="FE44" i="8"/>
  <c r="EW55" i="8"/>
  <c r="FB31" i="8"/>
  <c r="FA67" i="8"/>
  <c r="EZ45" i="8"/>
  <c r="FF105" i="8"/>
  <c r="FG44" i="8"/>
  <c r="FE96" i="8"/>
  <c r="EU86" i="8"/>
  <c r="FB48" i="8"/>
  <c r="FG42" i="8"/>
  <c r="EU25" i="8"/>
  <c r="FA21" i="8"/>
  <c r="EY102" i="8"/>
  <c r="FD45" i="8"/>
  <c r="FB99" i="8"/>
  <c r="ET70" i="8"/>
  <c r="ET97" i="8"/>
  <c r="EW57" i="8"/>
  <c r="EW15" i="8"/>
  <c r="EZ88" i="8"/>
  <c r="FD71" i="8"/>
  <c r="FB59" i="8"/>
  <c r="FB46" i="8"/>
  <c r="EZ41" i="8"/>
  <c r="FG79" i="8"/>
  <c r="EW81" i="8"/>
  <c r="EV46" i="8"/>
  <c r="FG18" i="8"/>
  <c r="FB106" i="8"/>
  <c r="EV17" i="8"/>
  <c r="EY58" i="8"/>
  <c r="EU90" i="8"/>
  <c r="FA91" i="8"/>
  <c r="FF91" i="8"/>
  <c r="FB66" i="8"/>
  <c r="FG93" i="8"/>
  <c r="FF47" i="8"/>
  <c r="FA48" i="8"/>
  <c r="EV13" i="8"/>
  <c r="FF107" i="8"/>
  <c r="FA103" i="8"/>
  <c r="FA105" i="8"/>
  <c r="EY97" i="8"/>
  <c r="FA106" i="8"/>
  <c r="EU12" i="8"/>
  <c r="ET68" i="8"/>
  <c r="FB25" i="8"/>
  <c r="EW29" i="8"/>
  <c r="EY85" i="8"/>
  <c r="EY95" i="8"/>
  <c r="EW88" i="8"/>
  <c r="FB57" i="8"/>
  <c r="FG86" i="8"/>
  <c r="FE42" i="8"/>
  <c r="EU14" i="8"/>
  <c r="FA28" i="8"/>
  <c r="FA45" i="8"/>
  <c r="EV23" i="8"/>
  <c r="EV88" i="8"/>
  <c r="FG105" i="8"/>
  <c r="FF31" i="8"/>
  <c r="EZ44" i="8"/>
  <c r="FE79" i="8"/>
  <c r="EV38" i="8"/>
  <c r="FD54" i="8"/>
  <c r="ET29" i="8"/>
  <c r="EZ77" i="8"/>
  <c r="EW96" i="8"/>
  <c r="ET102" i="8"/>
  <c r="ET12" i="8"/>
  <c r="EY15" i="8"/>
  <c r="EU95" i="8"/>
  <c r="EW73" i="8"/>
  <c r="EZ19" i="8"/>
  <c r="FF43" i="8"/>
  <c r="EV18" i="8"/>
  <c r="FG15" i="8"/>
  <c r="EU73" i="8"/>
  <c r="FB90" i="8"/>
  <c r="FB37" i="8"/>
  <c r="FF92" i="8"/>
  <c r="EW86" i="8"/>
  <c r="FB36" i="8"/>
  <c r="EZ68" i="8"/>
  <c r="FB27" i="8"/>
  <c r="EV51" i="8"/>
  <c r="FD19" i="8"/>
  <c r="FB23" i="8"/>
  <c r="FB69" i="8"/>
  <c r="EZ52" i="8"/>
  <c r="ET86" i="8"/>
  <c r="EW52" i="8"/>
  <c r="EY94" i="8"/>
  <c r="EZ79" i="8"/>
  <c r="EZ59" i="8"/>
  <c r="EV80" i="8"/>
  <c r="EU60" i="8"/>
  <c r="FE17" i="8"/>
  <c r="FF76" i="8"/>
  <c r="FF17" i="8"/>
  <c r="FB87" i="8"/>
  <c r="EY93" i="8"/>
  <c r="EW41" i="8"/>
  <c r="EY24" i="8"/>
  <c r="FF52" i="8"/>
  <c r="EY55" i="8"/>
  <c r="FA81" i="8"/>
  <c r="FE51" i="8"/>
  <c r="FF37" i="8"/>
  <c r="EY91" i="8"/>
  <c r="FB24" i="8"/>
  <c r="FA23" i="8"/>
  <c r="FE53" i="8"/>
  <c r="FF87" i="8"/>
  <c r="FF93" i="8"/>
  <c r="EV75" i="8"/>
  <c r="FF39" i="8"/>
  <c r="EU58" i="8"/>
  <c r="EV36" i="8"/>
  <c r="EY88" i="8"/>
  <c r="FA19" i="8"/>
  <c r="EU88" i="8"/>
  <c r="FG57" i="8"/>
  <c r="FD31" i="8"/>
  <c r="EU43" i="8"/>
  <c r="FF82" i="8"/>
  <c r="FG52" i="8"/>
  <c r="FB44" i="8"/>
  <c r="EU59" i="8"/>
  <c r="EU39" i="8"/>
  <c r="FD41" i="8"/>
  <c r="FB108" i="8"/>
  <c r="FD3" i="8"/>
  <c r="FA96" i="8"/>
  <c r="FF34" i="8"/>
  <c r="EW110" i="8"/>
  <c r="ET105" i="8"/>
  <c r="EW93" i="8"/>
  <c r="FD51" i="8"/>
  <c r="EZ23" i="8"/>
  <c r="EV15" i="8"/>
  <c r="EV20" i="8"/>
  <c r="FA12" i="8"/>
  <c r="FG87" i="8"/>
  <c r="FE23" i="8"/>
  <c r="FE75" i="8"/>
  <c r="FD97" i="8"/>
  <c r="FD89" i="8"/>
  <c r="FD85" i="8"/>
  <c r="FA110" i="8"/>
  <c r="FG31" i="8"/>
  <c r="FA15" i="8"/>
  <c r="FG58" i="8"/>
  <c r="FE26" i="8"/>
  <c r="EZ42" i="8"/>
  <c r="EU38" i="8"/>
  <c r="FF99" i="8"/>
  <c r="EV16" i="8"/>
  <c r="ET110" i="8"/>
  <c r="EY39" i="8"/>
  <c r="EW97" i="8"/>
  <c r="ET24" i="8"/>
  <c r="EV34" i="8"/>
  <c r="FA99" i="8"/>
  <c r="FE27" i="8"/>
  <c r="FD101" i="8"/>
  <c r="FD75" i="8"/>
  <c r="EV61" i="8"/>
  <c r="ET18" i="8"/>
  <c r="FF15" i="8"/>
  <c r="ET93" i="8"/>
  <c r="EY83" i="8"/>
  <c r="ET62" i="8"/>
  <c r="EU64" i="8"/>
  <c r="FB89" i="8"/>
  <c r="EY28" i="8"/>
  <c r="FB81" i="8"/>
  <c r="ET84" i="8"/>
  <c r="EV47" i="8"/>
  <c r="FB95" i="8"/>
  <c r="FD77" i="8"/>
  <c r="FE29" i="8"/>
  <c r="EU75" i="8"/>
  <c r="FF60" i="8"/>
  <c r="EV101" i="8"/>
  <c r="EZ28" i="8"/>
  <c r="EZ74" i="8"/>
  <c r="EW63" i="8"/>
  <c r="ET21" i="8"/>
  <c r="FD60" i="8"/>
  <c r="EU70" i="8"/>
  <c r="EV50" i="8"/>
  <c r="FG24" i="8"/>
  <c r="FE70" i="8"/>
  <c r="ET51" i="8"/>
  <c r="ET25" i="8"/>
  <c r="EZ86" i="8"/>
  <c r="EW103" i="8"/>
  <c r="FF18" i="8"/>
  <c r="FF71" i="8"/>
  <c r="EY86" i="8"/>
  <c r="FG75" i="8"/>
  <c r="FD56" i="8"/>
  <c r="FG77" i="8"/>
  <c r="FB73" i="8"/>
  <c r="FF84" i="8"/>
  <c r="FA79" i="8"/>
  <c r="ET92" i="8"/>
  <c r="FG104" i="8"/>
  <c r="FB43" i="8"/>
  <c r="FG80" i="8"/>
  <c r="FG46" i="8"/>
  <c r="FD46" i="8"/>
  <c r="FG29" i="8"/>
  <c r="EW66" i="8"/>
  <c r="FB72" i="8"/>
  <c r="FE109" i="8"/>
  <c r="FD73" i="8"/>
  <c r="EY99" i="8"/>
  <c r="EZ106" i="8"/>
  <c r="EV55" i="8"/>
  <c r="EU22" i="8"/>
  <c r="EU79" i="8"/>
  <c r="EZ25" i="8"/>
  <c r="EW50" i="8"/>
  <c r="EV86" i="8"/>
  <c r="EU52" i="8"/>
  <c r="FG21" i="8"/>
  <c r="FG54" i="8"/>
  <c r="ET23" i="8"/>
  <c r="FB104" i="8"/>
  <c r="EU29" i="8"/>
  <c r="FF30" i="8"/>
  <c r="EU41" i="8"/>
  <c r="ET19" i="8"/>
  <c r="EU45" i="8"/>
  <c r="EW49" i="8"/>
  <c r="EZ32" i="8"/>
  <c r="FF50" i="8"/>
  <c r="EW14" i="8"/>
  <c r="FD61" i="8"/>
  <c r="FF12" i="8"/>
  <c r="FA24" i="8"/>
  <c r="FF32" i="8"/>
  <c r="FE105" i="8"/>
  <c r="EU20" i="8"/>
  <c r="FE98" i="8"/>
  <c r="EV102" i="8"/>
  <c r="FA60" i="8"/>
  <c r="EU71" i="8"/>
  <c r="ET74" i="8"/>
  <c r="FD82" i="8"/>
  <c r="FB38" i="8"/>
  <c r="FG65" i="8"/>
  <c r="FD28" i="8"/>
  <c r="ET34" i="8"/>
  <c r="EZ70" i="8"/>
  <c r="EW91" i="8"/>
  <c r="FG78" i="8"/>
  <c r="EV35" i="8"/>
  <c r="FG84" i="8"/>
  <c r="FE102" i="8"/>
  <c r="EZ67" i="8"/>
  <c r="FA104" i="8"/>
  <c r="EW30" i="8"/>
  <c r="FA29" i="8"/>
  <c r="EW65" i="8"/>
  <c r="ET28" i="8"/>
  <c r="FG55" i="8"/>
  <c r="FA61" i="8"/>
  <c r="FD37" i="8"/>
  <c r="EV48" i="8"/>
  <c r="FG92" i="8"/>
  <c r="EV100" i="8"/>
  <c r="EY66" i="8"/>
  <c r="EZ18" i="8"/>
  <c r="FE47" i="8"/>
  <c r="FG72" i="8"/>
  <c r="EY16" i="8"/>
  <c r="FA83" i="8"/>
  <c r="EV62" i="8"/>
  <c r="EY3" i="8"/>
  <c r="EZ65" i="8"/>
  <c r="EU65" i="8"/>
  <c r="EW21" i="8"/>
  <c r="FA97" i="8"/>
  <c r="EW32" i="8"/>
  <c r="EV32" i="8"/>
  <c r="FB101" i="8"/>
  <c r="EU40" i="8"/>
  <c r="ET85" i="8"/>
  <c r="EU89" i="8"/>
  <c r="ET59" i="8"/>
  <c r="FG62" i="8"/>
  <c r="FF67" i="8"/>
  <c r="EY53" i="8"/>
  <c r="EW84" i="8"/>
  <c r="FA89" i="8"/>
  <c r="FD66" i="8"/>
  <c r="FB78" i="8"/>
  <c r="FA98" i="8"/>
  <c r="FE15" i="8"/>
  <c r="FG97" i="8"/>
  <c r="ET16" i="8"/>
  <c r="ET15" i="8"/>
  <c r="FE61" i="8"/>
  <c r="EW72" i="8"/>
  <c r="FA66" i="8"/>
  <c r="FF74" i="8"/>
  <c r="FE93" i="8"/>
  <c r="EY82" i="8"/>
  <c r="EW104" i="8"/>
  <c r="EZ36" i="8"/>
  <c r="FB12" i="8"/>
  <c r="ET26" i="8"/>
  <c r="FF49" i="8"/>
  <c r="ET37" i="8"/>
  <c r="EV76" i="8"/>
  <c r="FF102" i="8"/>
  <c r="FB58" i="8"/>
  <c r="EW95" i="8"/>
  <c r="EW51" i="8"/>
  <c r="FF35" i="8"/>
  <c r="EV43" i="8"/>
  <c r="FA49" i="8"/>
  <c r="EZ53" i="8"/>
  <c r="FF29" i="8"/>
  <c r="FF24" i="8"/>
  <c r="FA100" i="8"/>
  <c r="EY13" i="8"/>
  <c r="FD14" i="8"/>
  <c r="FD68" i="8"/>
  <c r="EV39" i="8"/>
  <c r="FA17" i="8"/>
  <c r="EV3" i="8"/>
  <c r="FG100" i="8"/>
  <c r="FB79" i="8"/>
  <c r="FG110" i="8"/>
  <c r="EU49" i="8"/>
  <c r="FF57" i="8"/>
  <c r="FB88" i="8"/>
  <c r="FB42" i="8"/>
  <c r="ET58" i="8"/>
  <c r="FD99" i="8"/>
  <c r="EY30" i="8"/>
  <c r="EZ58" i="8"/>
  <c r="FD63" i="8"/>
  <c r="FC70" i="8"/>
  <c r="FC50" i="8"/>
  <c r="FC89" i="8"/>
  <c r="FC83" i="8"/>
  <c r="FC108" i="8"/>
  <c r="FC90" i="8"/>
  <c r="FC98" i="8"/>
  <c r="EX45" i="8"/>
  <c r="ES42" i="8"/>
  <c r="EX14" i="8"/>
  <c r="ES104" i="8"/>
  <c r="ES109" i="8"/>
  <c r="FC105" i="8"/>
  <c r="EX99" i="8"/>
  <c r="FC85" i="8"/>
  <c r="FC79" i="8"/>
  <c r="FC61" i="8"/>
  <c r="ES107" i="8"/>
  <c r="FC78" i="8"/>
  <c r="FC82" i="8"/>
  <c r="ES18" i="8"/>
  <c r="EX87" i="8"/>
  <c r="FC110" i="8"/>
  <c r="EX30" i="8"/>
  <c r="EX96" i="8"/>
  <c r="ES69" i="8"/>
  <c r="EX89" i="8"/>
  <c r="ES13" i="8"/>
  <c r="ES23" i="8"/>
  <c r="EW12" i="8"/>
  <c r="EU85" i="8"/>
  <c r="EZ46" i="8"/>
  <c r="EU66" i="8"/>
  <c r="EW38" i="8"/>
  <c r="FE48" i="8"/>
  <c r="FD27" i="8"/>
  <c r="FE101" i="8"/>
  <c r="ET64" i="8"/>
  <c r="FA65" i="8"/>
  <c r="EV87" i="8"/>
  <c r="EZ14" i="8"/>
  <c r="EZ69" i="8"/>
  <c r="FF94" i="8"/>
  <c r="ET80" i="8"/>
  <c r="FB20" i="8"/>
  <c r="FB110" i="8"/>
  <c r="FA30" i="8"/>
  <c r="FG81" i="8"/>
  <c r="FB75" i="8"/>
  <c r="FD94" i="8"/>
  <c r="FA27" i="8"/>
  <c r="EU16" i="8"/>
  <c r="FB64" i="8"/>
  <c r="FD88" i="8"/>
  <c r="FE95" i="8"/>
  <c r="FG48" i="8"/>
  <c r="FF86" i="8"/>
  <c r="FA20" i="8"/>
  <c r="FE84" i="8"/>
  <c r="EU51" i="8"/>
  <c r="FB62" i="8"/>
  <c r="FG12" i="8"/>
  <c r="ET47" i="8"/>
  <c r="FB74" i="8"/>
  <c r="FG74" i="8"/>
  <c r="FG60" i="8"/>
  <c r="ET52" i="8"/>
  <c r="FC86" i="8"/>
  <c r="ES35" i="8"/>
  <c r="EX18" i="8"/>
  <c r="FC97" i="8"/>
  <c r="ES40" i="8"/>
  <c r="FC103" i="8"/>
  <c r="ES17" i="8"/>
  <c r="FC93" i="8"/>
  <c r="EX53" i="8"/>
  <c r="EX81" i="8"/>
  <c r="FC80" i="8"/>
  <c r="ES21" i="8"/>
  <c r="FC51" i="8"/>
  <c r="FC66" i="8"/>
  <c r="FC92" i="8"/>
  <c r="ES44" i="8"/>
  <c r="ES95" i="8"/>
  <c r="FC62" i="8"/>
  <c r="EX64" i="8"/>
  <c r="FC24" i="8"/>
  <c r="ES87" i="8"/>
  <c r="EX32" i="8"/>
  <c r="FB86" i="8"/>
  <c r="FB50" i="8"/>
  <c r="ET101" i="8"/>
  <c r="FB77" i="8"/>
  <c r="FG66" i="8"/>
  <c r="EU30" i="8"/>
  <c r="FE72" i="8"/>
  <c r="FE108" i="8"/>
  <c r="FF28" i="8"/>
  <c r="EZ56" i="8"/>
  <c r="FA74" i="8"/>
  <c r="FA52" i="8"/>
  <c r="FA90" i="8"/>
  <c r="FF23" i="8"/>
  <c r="EZ63" i="8"/>
  <c r="FE54" i="8"/>
  <c r="EU37" i="8"/>
  <c r="EU56" i="8"/>
  <c r="ET96" i="8"/>
  <c r="FE38" i="8"/>
  <c r="FD23" i="8"/>
  <c r="ET88" i="8"/>
  <c r="EV14" i="8"/>
  <c r="FF73" i="8"/>
  <c r="FF63" i="8"/>
  <c r="EV30" i="8"/>
  <c r="EW100" i="8"/>
  <c r="EV31" i="8"/>
  <c r="EZ40" i="8"/>
  <c r="EZ12" i="8"/>
  <c r="FG14" i="8"/>
  <c r="EZ101" i="8"/>
  <c r="FF56" i="8"/>
  <c r="FG26" i="8"/>
  <c r="EW3" i="8"/>
  <c r="FE12" i="8"/>
  <c r="EW24" i="8"/>
  <c r="FC107" i="8"/>
  <c r="FC88" i="8"/>
  <c r="FC104" i="8"/>
  <c r="FC55" i="8"/>
  <c r="FC57" i="8"/>
  <c r="FC18" i="8"/>
  <c r="FC73" i="8"/>
  <c r="ES77" i="8"/>
  <c r="EX3" i="8"/>
  <c r="FC56" i="8"/>
  <c r="FC42" i="8"/>
  <c r="EX41" i="8"/>
  <c r="ES31" i="8"/>
  <c r="ES51" i="8"/>
  <c r="FC65" i="8"/>
  <c r="ES68" i="8"/>
  <c r="FC13" i="8"/>
  <c r="FC102" i="8"/>
  <c r="FC94" i="8"/>
  <c r="FC81" i="8"/>
  <c r="ES63" i="8"/>
  <c r="EX24" i="8"/>
  <c r="EX26" i="8"/>
  <c r="FC44" i="8"/>
  <c r="FC58" i="8"/>
  <c r="FC52" i="8"/>
  <c r="ES74" i="8"/>
  <c r="EZ102" i="8"/>
  <c r="FD15" i="8"/>
  <c r="EY32" i="8"/>
  <c r="FA47" i="8"/>
  <c r="ET108" i="8"/>
  <c r="EZ107" i="8"/>
  <c r="EU83" i="8"/>
  <c r="EW94" i="8"/>
  <c r="EY92" i="8"/>
  <c r="EY44" i="8"/>
  <c r="FB91" i="8"/>
  <c r="FF20" i="8"/>
  <c r="EY98" i="8"/>
  <c r="EW75" i="8"/>
  <c r="FF95" i="8"/>
  <c r="FF3" i="8"/>
  <c r="EU24" i="8"/>
  <c r="EW74" i="8"/>
  <c r="FF103" i="8"/>
  <c r="ET40" i="8"/>
  <c r="EZ93" i="8"/>
  <c r="FD70" i="8"/>
  <c r="FE58" i="8"/>
  <c r="EV58" i="8"/>
  <c r="FE46" i="8"/>
  <c r="EZ108" i="8"/>
  <c r="FB105" i="8"/>
  <c r="EV108" i="8"/>
  <c r="FD18" i="8"/>
  <c r="FD80" i="8"/>
  <c r="EU36" i="8"/>
  <c r="FF78" i="8"/>
  <c r="EY75" i="8"/>
  <c r="EW19" i="8"/>
  <c r="FF100" i="8"/>
  <c r="EV104" i="8"/>
  <c r="EZ80" i="8"/>
  <c r="ES46" i="8"/>
  <c r="FC76" i="8"/>
  <c r="ES88" i="8"/>
  <c r="FC14" i="8"/>
  <c r="EX70" i="8"/>
  <c r="EX61" i="8"/>
  <c r="EX79" i="8"/>
  <c r="EX63" i="8"/>
  <c r="EX23" i="8"/>
  <c r="EX100" i="8"/>
  <c r="ES56" i="8"/>
  <c r="ES106" i="8"/>
  <c r="EX55" i="8"/>
  <c r="EX60" i="8"/>
  <c r="EX66" i="8"/>
  <c r="ES55" i="8"/>
  <c r="ES96" i="8"/>
  <c r="EX35" i="8"/>
  <c r="EX52" i="8"/>
  <c r="FC67" i="8"/>
  <c r="FC54" i="8"/>
  <c r="EX93" i="8"/>
  <c r="FC22" i="8"/>
  <c r="FC77" i="8"/>
  <c r="ES20" i="8"/>
  <c r="FC28" i="8"/>
  <c r="FC32" i="8"/>
  <c r="EX101" i="8"/>
  <c r="FC63" i="8"/>
  <c r="ES19" i="8"/>
  <c r="ES89" i="8"/>
  <c r="ES78" i="8"/>
  <c r="EX71" i="8"/>
  <c r="EX34" i="8"/>
  <c r="FC87" i="8"/>
  <c r="EX40" i="8"/>
  <c r="EX73" i="8"/>
  <c r="EX27" i="8"/>
  <c r="ES12" i="8"/>
  <c r="ES67" i="8"/>
  <c r="EX109" i="8"/>
  <c r="FC29" i="8"/>
  <c r="ES49" i="8"/>
  <c r="EX94" i="8"/>
  <c r="FC69" i="8"/>
  <c r="ES71" i="8"/>
  <c r="ES58" i="8"/>
  <c r="FC74" i="8"/>
  <c r="FC96" i="8"/>
  <c r="ES41" i="8"/>
  <c r="ES86" i="8"/>
  <c r="ES98" i="8"/>
  <c r="ES26" i="8"/>
  <c r="FC3" i="8"/>
  <c r="EX86" i="8"/>
  <c r="EX56" i="8"/>
  <c r="FC47" i="8"/>
  <c r="ES43" i="8"/>
  <c r="EX92" i="8"/>
  <c r="FC16" i="8"/>
  <c r="EX39" i="8"/>
  <c r="EX31" i="8"/>
  <c r="ES53" i="8"/>
  <c r="ES3" i="8"/>
  <c r="FC37" i="8"/>
  <c r="ES57" i="8"/>
  <c r="EX20" i="8"/>
  <c r="EX75" i="8"/>
  <c r="EX36" i="8"/>
  <c r="ES97" i="8"/>
  <c r="ES82" i="8"/>
  <c r="ES73" i="8"/>
  <c r="ES85" i="8"/>
  <c r="ES16" i="8"/>
  <c r="ES47" i="8"/>
  <c r="EX59" i="8"/>
  <c r="ES80" i="8"/>
  <c r="EX80" i="8"/>
  <c r="FC25" i="8"/>
  <c r="EX107" i="8"/>
  <c r="EX43" i="8"/>
  <c r="FC38" i="8"/>
  <c r="FC20" i="8"/>
  <c r="EX105" i="8"/>
  <c r="EX95" i="8"/>
  <c r="ES65" i="8"/>
  <c r="EX47" i="8"/>
  <c r="EX83" i="8"/>
  <c r="ES37" i="8"/>
  <c r="ES99" i="8"/>
  <c r="ES25" i="8"/>
  <c r="EX85" i="8"/>
  <c r="FC27" i="8"/>
  <c r="ES84" i="8"/>
  <c r="EX13" i="8"/>
  <c r="ES22" i="8"/>
  <c r="ES54" i="8"/>
  <c r="EX54" i="8"/>
  <c r="FC68" i="8"/>
  <c r="EX102" i="8"/>
  <c r="EX67" i="8"/>
  <c r="ES27" i="8"/>
  <c r="EX65" i="8"/>
  <c r="ES110" i="8"/>
  <c r="FC59" i="8"/>
  <c r="EX97" i="8"/>
  <c r="EX84" i="8"/>
  <c r="FC72" i="8"/>
  <c r="FC46" i="8"/>
  <c r="FC43" i="8"/>
  <c r="ES34" i="8"/>
  <c r="FC23" i="8"/>
  <c r="ES70" i="8"/>
  <c r="CR43" i="8" l="1"/>
  <c r="V379" i="37" s="1"/>
  <c r="BT37" i="54"/>
  <c r="CR76" i="8"/>
  <c r="BT70" i="54" s="1"/>
  <c r="CP12" i="8"/>
  <c r="BR6" i="54" s="1"/>
  <c r="CP3" i="8"/>
  <c r="CQ71" i="8"/>
  <c r="BS65" i="54" s="1"/>
  <c r="CQ55" i="8"/>
  <c r="BS49" i="54" s="1"/>
  <c r="CQ54" i="8"/>
  <c r="BS48" i="54" s="1"/>
  <c r="CP27" i="8"/>
  <c r="CR59" i="8"/>
  <c r="BT53" i="54" s="1"/>
  <c r="CQ43" i="8"/>
  <c r="CQ85" i="8"/>
  <c r="BS79" i="54" s="1"/>
  <c r="CP13" i="8"/>
  <c r="CQ94" i="8"/>
  <c r="BS88" i="54" s="1"/>
  <c r="CP109" i="8"/>
  <c r="BR103" i="54" s="1"/>
  <c r="CP73" i="8"/>
  <c r="BR67" i="54" s="1"/>
  <c r="CP98" i="8"/>
  <c r="BR92" i="54" s="1"/>
  <c r="CR55" i="8"/>
  <c r="BT49" i="54" s="1"/>
  <c r="CP69" i="8"/>
  <c r="BR63" i="54" s="1"/>
  <c r="CR25" i="8"/>
  <c r="CP54" i="8"/>
  <c r="BR48" i="54" s="1"/>
  <c r="CQ102" i="8"/>
  <c r="BS96" i="54" s="1"/>
  <c r="CP78" i="8"/>
  <c r="BR72" i="54" s="1"/>
  <c r="CR68" i="8"/>
  <c r="BT62" i="54" s="1"/>
  <c r="CP25" i="8"/>
  <c r="CP82" i="8"/>
  <c r="BR76" i="54" s="1"/>
  <c r="CP42" i="8"/>
  <c r="CR69" i="8"/>
  <c r="BT63" i="54" s="1"/>
  <c r="CQ109" i="8"/>
  <c r="BS103" i="54" s="1"/>
  <c r="CP67" i="8"/>
  <c r="BR61" i="54" s="1"/>
  <c r="CP68" i="8"/>
  <c r="BR62" i="54" s="1"/>
  <c r="CR87" i="8"/>
  <c r="BT81" i="54" s="1"/>
  <c r="CQ52" i="8"/>
  <c r="BS46" i="54" s="1"/>
  <c r="CQ97" i="8"/>
  <c r="BS91" i="54" s="1"/>
  <c r="CR20" i="8"/>
  <c r="CQ95" i="8"/>
  <c r="BS89" i="54" s="1"/>
  <c r="CQ39" i="8"/>
  <c r="CR107" i="8"/>
  <c r="BT101" i="54" s="1"/>
  <c r="CP107" i="8"/>
  <c r="BR101" i="54" s="1"/>
  <c r="CP89" i="8"/>
  <c r="BR83" i="54" s="1"/>
  <c r="CR96" i="8"/>
  <c r="BT90" i="54" s="1"/>
  <c r="CP20" i="8"/>
  <c r="CR110" i="8"/>
  <c r="BT104" i="54" s="1"/>
  <c r="CP55" i="8"/>
  <c r="BR49" i="54" s="1"/>
  <c r="CP106" i="8"/>
  <c r="BR100" i="54" s="1"/>
  <c r="CQ87" i="8"/>
  <c r="BS81" i="54" s="1"/>
  <c r="CQ40" i="8"/>
  <c r="CR32" i="8"/>
  <c r="CR42" i="8"/>
  <c r="CQ31" i="8"/>
  <c r="CR29" i="8"/>
  <c r="CQ35" i="8"/>
  <c r="CP35" i="8"/>
  <c r="CQ26" i="8"/>
  <c r="CR22" i="8"/>
  <c r="CR16" i="8"/>
  <c r="CR13" i="8"/>
  <c r="CQ23" i="8"/>
  <c r="CQ3" i="8"/>
  <c r="CQ24" i="8"/>
  <c r="CQ41" i="8"/>
  <c r="CP65" i="8"/>
  <c r="BR59" i="54" s="1"/>
  <c r="CQ83" i="8"/>
  <c r="BS77" i="54" s="1"/>
  <c r="CR77" i="8"/>
  <c r="BT71" i="54" s="1"/>
  <c r="CP71" i="8"/>
  <c r="BR65" i="54" s="1"/>
  <c r="CQ61" i="8"/>
  <c r="BS55" i="54" s="1"/>
  <c r="CP22" i="8"/>
  <c r="CP17" i="8"/>
  <c r="CQ13" i="8"/>
  <c r="CR38" i="8"/>
  <c r="CP16" i="8"/>
  <c r="CR51" i="8"/>
  <c r="BT45" i="54" s="1"/>
  <c r="CP63" i="8"/>
  <c r="BR57" i="54" s="1"/>
  <c r="CQ75" i="8"/>
  <c r="BS69" i="54" s="1"/>
  <c r="CR74" i="8"/>
  <c r="BT68" i="54" s="1"/>
  <c r="CQ101" i="8"/>
  <c r="BS95" i="54" s="1"/>
  <c r="CQ18" i="8"/>
  <c r="CP84" i="8"/>
  <c r="BR78" i="54" s="1"/>
  <c r="CP99" i="8"/>
  <c r="BR93" i="54" s="1"/>
  <c r="CP97" i="8"/>
  <c r="BR91" i="54" s="1"/>
  <c r="CP57" i="8"/>
  <c r="BR51" i="54" s="1"/>
  <c r="CP43" i="8"/>
  <c r="CR3" i="8"/>
  <c r="CP41" i="8"/>
  <c r="CQ34" i="8"/>
  <c r="CQ60" i="8"/>
  <c r="BS54" i="54" s="1"/>
  <c r="CQ100" i="8"/>
  <c r="BS94" i="54" s="1"/>
  <c r="CR52" i="8"/>
  <c r="BT46" i="54" s="1"/>
  <c r="CP87" i="8"/>
  <c r="BR81" i="54" s="1"/>
  <c r="CR79" i="8"/>
  <c r="BT73" i="54" s="1"/>
  <c r="CQ45" i="8"/>
  <c r="BS39" i="54" s="1"/>
  <c r="CR83" i="8"/>
  <c r="BT77" i="54" s="1"/>
  <c r="CR46" i="8"/>
  <c r="BT40" i="54" s="1"/>
  <c r="CP37" i="8"/>
  <c r="CR47" i="8"/>
  <c r="BT41" i="54" s="1"/>
  <c r="CQ73" i="8"/>
  <c r="BS67" i="54" s="1"/>
  <c r="CR54" i="8"/>
  <c r="BT48" i="54" s="1"/>
  <c r="CQ70" i="8"/>
  <c r="BS64" i="54" s="1"/>
  <c r="CR24" i="8"/>
  <c r="CP44" i="8"/>
  <c r="BR38" i="54" s="1"/>
  <c r="CR85" i="8"/>
  <c r="BT79" i="54" s="1"/>
  <c r="CQ84" i="8"/>
  <c r="BS78" i="54" s="1"/>
  <c r="CQ47" i="8"/>
  <c r="CQ20" i="8"/>
  <c r="BS14" i="54" s="1"/>
  <c r="CP53" i="8"/>
  <c r="BR47" i="54" s="1"/>
  <c r="CR104" i="8"/>
  <c r="BT98" i="54" s="1"/>
  <c r="CP18" i="8"/>
  <c r="CQ27" i="8"/>
  <c r="CR102" i="8"/>
  <c r="CR82" i="8"/>
  <c r="BT76" i="54" s="1"/>
  <c r="CR23" i="8"/>
  <c r="CR65" i="8"/>
  <c r="BT59" i="54" s="1"/>
  <c r="CR73" i="8"/>
  <c r="BT67" i="54" s="1"/>
  <c r="CQ96" i="8"/>
  <c r="BS90" i="54" s="1"/>
  <c r="CP31" i="8"/>
  <c r="CR27" i="8"/>
  <c r="CP85" i="8"/>
  <c r="BR79" i="54" s="1"/>
  <c r="CR37" i="8"/>
  <c r="CP26" i="8"/>
  <c r="CR63" i="8"/>
  <c r="BT57" i="54" s="1"/>
  <c r="CP96" i="8"/>
  <c r="BR90" i="54" s="1"/>
  <c r="CP46" i="8"/>
  <c r="BR40" i="54" s="1"/>
  <c r="CR57" i="8"/>
  <c r="BT51" i="54" s="1"/>
  <c r="CP21" i="8"/>
  <c r="CR93" i="8"/>
  <c r="BT87" i="54" s="1"/>
  <c r="CR97" i="8"/>
  <c r="BT91" i="54" s="1"/>
  <c r="CQ89" i="8"/>
  <c r="BS83" i="54" s="1"/>
  <c r="CR98" i="8"/>
  <c r="BT92" i="54" s="1"/>
  <c r="CR89" i="8"/>
  <c r="BT83" i="54" s="1"/>
  <c r="CP80" i="8"/>
  <c r="BR74" i="54" s="1"/>
  <c r="CQ36" i="8"/>
  <c r="CR72" i="8"/>
  <c r="BT66" i="54" s="1"/>
  <c r="CP110" i="8"/>
  <c r="BR104" i="54" s="1"/>
  <c r="CQ105" i="8"/>
  <c r="BS99" i="54" s="1"/>
  <c r="CQ59" i="8"/>
  <c r="BS53" i="54" s="1"/>
  <c r="CR67" i="8"/>
  <c r="BT61" i="54" s="1"/>
  <c r="CQ63" i="8"/>
  <c r="BS57" i="54" s="1"/>
  <c r="CR14" i="8"/>
  <c r="CR44" i="8"/>
  <c r="BT38" i="54" s="1"/>
  <c r="CR81" i="8"/>
  <c r="BT75" i="54" s="1"/>
  <c r="CP77" i="8"/>
  <c r="BR71" i="54" s="1"/>
  <c r="CQ64" i="8"/>
  <c r="BS58" i="54" s="1"/>
  <c r="CR92" i="8"/>
  <c r="BT86" i="54" s="1"/>
  <c r="CQ99" i="8"/>
  <c r="BS93" i="54" s="1"/>
  <c r="CR90" i="8"/>
  <c r="BT84" i="54" s="1"/>
  <c r="CR50" i="8"/>
  <c r="BT44" i="54" s="1"/>
  <c r="CP70" i="8"/>
  <c r="BR64" i="54" s="1"/>
  <c r="CQ67" i="8"/>
  <c r="BS61" i="54" s="1"/>
  <c r="CP34" i="8"/>
  <c r="CQ65" i="8"/>
  <c r="BS59" i="54" s="1"/>
  <c r="CP47" i="8"/>
  <c r="BR41" i="54" s="1"/>
  <c r="CP86" i="8"/>
  <c r="BR80" i="54" s="1"/>
  <c r="CP58" i="8"/>
  <c r="BR52" i="54" s="1"/>
  <c r="CP49" i="8"/>
  <c r="BR43" i="54" s="1"/>
  <c r="CQ66" i="8"/>
  <c r="BS60" i="54" s="1"/>
  <c r="CQ79" i="8"/>
  <c r="BS73" i="54" s="1"/>
  <c r="CQ81" i="8"/>
  <c r="BS75" i="54" s="1"/>
  <c r="CQ80" i="8"/>
  <c r="BS74" i="54" s="1"/>
  <c r="CR28" i="8"/>
  <c r="CQ93" i="8"/>
  <c r="BS87" i="54" s="1"/>
  <c r="CR56" i="8"/>
  <c r="BT50" i="54" s="1"/>
  <c r="CR88" i="8"/>
  <c r="BT82" i="54" s="1"/>
  <c r="CP95" i="8"/>
  <c r="BR89" i="54" s="1"/>
  <c r="CR86" i="8"/>
  <c r="BT80" i="54" s="1"/>
  <c r="CQ92" i="8"/>
  <c r="BS86" i="54" s="1"/>
  <c r="CQ86" i="8"/>
  <c r="BS80" i="54" s="1"/>
  <c r="CR105" i="8"/>
  <c r="BT99" i="54" s="1"/>
  <c r="CP19" i="8"/>
  <c r="CP51" i="8"/>
  <c r="BR45" i="54" s="1"/>
  <c r="CQ53" i="8"/>
  <c r="BS47" i="54" s="1"/>
  <c r="CQ21" i="8"/>
  <c r="CQ107" i="8"/>
  <c r="BS101" i="54" s="1"/>
  <c r="CQ56" i="8"/>
  <c r="BS50" i="54" s="1"/>
  <c r="CP56" i="8"/>
  <c r="BR50" i="54" s="1"/>
  <c r="CP88" i="8"/>
  <c r="BR82" i="54" s="1"/>
  <c r="CR94" i="8"/>
  <c r="BT88" i="54" s="1"/>
  <c r="CR62" i="8"/>
  <c r="BT56" i="54" s="1"/>
  <c r="CP23" i="8"/>
  <c r="CR61" i="8"/>
  <c r="BT55" i="54" s="1"/>
  <c r="CR58" i="8"/>
  <c r="BT52" i="54" s="1"/>
  <c r="CR78" i="8"/>
  <c r="BT72" i="54" s="1"/>
  <c r="CP104" i="8"/>
  <c r="BR98" i="54" s="1"/>
  <c r="CQ88" i="8"/>
  <c r="BS82" i="54" s="1"/>
  <c r="CQ106" i="8"/>
  <c r="BS100" i="54" s="1"/>
  <c r="CP83" i="8"/>
  <c r="BR77" i="54" s="1"/>
  <c r="CQ90" i="8"/>
  <c r="BS84" i="54" s="1"/>
  <c r="CR99" i="8"/>
  <c r="BT93" i="54" s="1"/>
  <c r="CR17" i="8"/>
  <c r="CR91" i="8"/>
  <c r="BT85" i="54" s="1"/>
  <c r="CQ57" i="8"/>
  <c r="BS51" i="54" s="1"/>
  <c r="CQ12" i="8"/>
  <c r="BS6" i="54" s="1"/>
  <c r="CQ29" i="8"/>
  <c r="BS23" i="54" s="1"/>
  <c r="CP93" i="8"/>
  <c r="BR87" i="54" s="1"/>
  <c r="CP75" i="8"/>
  <c r="BR69" i="54" s="1"/>
  <c r="CP59" i="8"/>
  <c r="BR53" i="54" s="1"/>
  <c r="CQ38" i="8"/>
  <c r="BS32" i="54" s="1"/>
  <c r="CP28" i="8"/>
  <c r="BR22" i="54" s="1"/>
  <c r="CP39" i="8"/>
  <c r="BR33" i="54" s="1"/>
  <c r="CR31" i="8"/>
  <c r="CQ22" i="8"/>
  <c r="BS16" i="54" s="1"/>
  <c r="CR34" i="8"/>
  <c r="CQ51" i="8"/>
  <c r="BS45" i="54" s="1"/>
  <c r="CQ72" i="8"/>
  <c r="BS66" i="54" s="1"/>
  <c r="CP92" i="8"/>
  <c r="BR86" i="54" s="1"/>
  <c r="CQ108" i="8"/>
  <c r="BS102" i="54" s="1"/>
  <c r="CR35" i="8"/>
  <c r="CR40" i="8"/>
  <c r="CQ37" i="8"/>
  <c r="BS31" i="54" s="1"/>
  <c r="CQ98" i="8"/>
  <c r="BS92" i="54" s="1"/>
  <c r="CR80" i="8"/>
  <c r="BT74" i="54" s="1"/>
  <c r="CQ14" i="8"/>
  <c r="BS8" i="54" s="1"/>
  <c r="CP90" i="8"/>
  <c r="BR84" i="54" s="1"/>
  <c r="CR60" i="8"/>
  <c r="BT54" i="54" s="1"/>
  <c r="CQ46" i="8"/>
  <c r="BS40" i="54" s="1"/>
  <c r="CP66" i="8"/>
  <c r="BR60" i="54" s="1"/>
  <c r="CP102" i="8"/>
  <c r="BR96" i="54" s="1"/>
  <c r="CQ17" i="8"/>
  <c r="BS11" i="54" s="1"/>
  <c r="CP94" i="8"/>
  <c r="BR88" i="54" s="1"/>
  <c r="CQ76" i="8"/>
  <c r="BS70" i="54" s="1"/>
  <c r="CQ110" i="8"/>
  <c r="BS104" i="54" s="1"/>
  <c r="CQ91" i="8"/>
  <c r="BS85" i="54" s="1"/>
  <c r="CP64" i="8"/>
  <c r="BR58" i="54" s="1"/>
  <c r="CQ25" i="8"/>
  <c r="BS19" i="54" s="1"/>
  <c r="CR106" i="8"/>
  <c r="BT100" i="54" s="1"/>
  <c r="CR53" i="8"/>
  <c r="BT47" i="54" s="1"/>
  <c r="CR95" i="8"/>
  <c r="BT89" i="54" s="1"/>
  <c r="CR100" i="8"/>
  <c r="BT94" i="54" s="1"/>
  <c r="CR49" i="8"/>
  <c r="BT43" i="54" s="1"/>
  <c r="CP50" i="8"/>
  <c r="BR44" i="54" s="1"/>
  <c r="CR48" i="8"/>
  <c r="BT42" i="54" s="1"/>
  <c r="CP14" i="8"/>
  <c r="BR8" i="54" s="1"/>
  <c r="CQ28" i="8"/>
  <c r="BS22" i="54" s="1"/>
  <c r="CR41" i="8"/>
  <c r="CR45" i="8"/>
  <c r="BT39" i="54" s="1"/>
  <c r="CP60" i="8"/>
  <c r="BR54" i="54" s="1"/>
  <c r="CP33" i="8"/>
  <c r="BR27" i="54" s="1"/>
  <c r="CR36" i="8"/>
  <c r="CR75" i="8"/>
  <c r="BT69" i="54" s="1"/>
  <c r="CP74" i="8"/>
  <c r="BR68" i="54" s="1"/>
  <c r="CQ32" i="8"/>
  <c r="BS26" i="54" s="1"/>
  <c r="CR66" i="8"/>
  <c r="BT60" i="54" s="1"/>
  <c r="CR103" i="8"/>
  <c r="BT97" i="54" s="1"/>
  <c r="CR108" i="8"/>
  <c r="BT102" i="54" s="1"/>
  <c r="CR70" i="8"/>
  <c r="BT64" i="54" s="1"/>
  <c r="CP103" i="8"/>
  <c r="BR97" i="54" s="1"/>
  <c r="CR19" i="8"/>
  <c r="CR30" i="8"/>
  <c r="CP100" i="8"/>
  <c r="BR94" i="54" s="1"/>
  <c r="CQ48" i="8"/>
  <c r="BS42" i="54" s="1"/>
  <c r="CQ42" i="8"/>
  <c r="BS36" i="54" s="1"/>
  <c r="CR21" i="8"/>
  <c r="CP79" i="8"/>
  <c r="BR73" i="54" s="1"/>
  <c r="CP29" i="8"/>
  <c r="BR23" i="54" s="1"/>
  <c r="CQ82" i="8"/>
  <c r="BS76" i="54" s="1"/>
  <c r="CQ104" i="8"/>
  <c r="BS98" i="54" s="1"/>
  <c r="CR109" i="8"/>
  <c r="BT103" i="54" s="1"/>
  <c r="CQ78" i="8"/>
  <c r="BS72" i="54" s="1"/>
  <c r="CP32" i="8"/>
  <c r="BR26" i="54" s="1"/>
  <c r="CR39" i="8"/>
  <c r="CR12" i="8"/>
  <c r="CP24" i="8"/>
  <c r="BR18" i="54" s="1"/>
  <c r="CQ44" i="8"/>
  <c r="BS38" i="54" s="1"/>
  <c r="CQ68" i="8"/>
  <c r="BS62" i="54" s="1"/>
  <c r="CP30" i="8"/>
  <c r="BR24" i="54" s="1"/>
  <c r="CR71" i="8"/>
  <c r="BT65" i="54" s="1"/>
  <c r="CQ74" i="8"/>
  <c r="BS68" i="54" s="1"/>
  <c r="CP101" i="8"/>
  <c r="BR95" i="54" s="1"/>
  <c r="CP61" i="8"/>
  <c r="BR55" i="54" s="1"/>
  <c r="CQ16" i="8"/>
  <c r="BS10" i="54" s="1"/>
  <c r="CP76" i="8"/>
  <c r="BR70" i="54" s="1"/>
  <c r="CP45" i="8"/>
  <c r="BR39" i="54" s="1"/>
  <c r="CR18" i="8"/>
  <c r="CP40" i="8"/>
  <c r="BR34" i="54" s="1"/>
  <c r="CQ30" i="8"/>
  <c r="BS24" i="54" s="1"/>
  <c r="CR84" i="8"/>
  <c r="BT78" i="54" s="1"/>
  <c r="CP108" i="8"/>
  <c r="BR102" i="54" s="1"/>
  <c r="CQ69" i="8"/>
  <c r="BS63" i="54" s="1"/>
  <c r="CQ62" i="8"/>
  <c r="BS56" i="54" s="1"/>
  <c r="CQ15" i="8"/>
  <c r="BS9" i="54" s="1"/>
  <c r="CP62" i="8"/>
  <c r="BR56" i="54" s="1"/>
  <c r="CP52" i="8"/>
  <c r="BR46" i="54" s="1"/>
  <c r="CR64" i="8"/>
  <c r="BT58" i="54" s="1"/>
  <c r="CP15" i="8"/>
  <c r="BR9" i="54" s="1"/>
  <c r="CP72" i="8"/>
  <c r="BR66" i="54" s="1"/>
  <c r="CQ77" i="8"/>
  <c r="BS71" i="54" s="1"/>
  <c r="CP48" i="8"/>
  <c r="BR42" i="54" s="1"/>
  <c r="CP81" i="8"/>
  <c r="BR75" i="54" s="1"/>
  <c r="CQ49" i="8"/>
  <c r="BS43" i="54" s="1"/>
  <c r="CP36" i="8"/>
  <c r="BR30" i="54" s="1"/>
  <c r="CQ103" i="8"/>
  <c r="BS97" i="54" s="1"/>
  <c r="CP105" i="8"/>
  <c r="BR99" i="54" s="1"/>
  <c r="CP91" i="8"/>
  <c r="BR85" i="54" s="1"/>
  <c r="CR33" i="8"/>
  <c r="CR26" i="8"/>
  <c r="CR101" i="8"/>
  <c r="BT95" i="54" s="1"/>
  <c r="CQ50" i="8"/>
  <c r="BS44" i="54" s="1"/>
  <c r="CQ33" i="8"/>
  <c r="BS27" i="54" s="1"/>
  <c r="CR15" i="8"/>
  <c r="CP38" i="8"/>
  <c r="BR32" i="54" s="1"/>
  <c r="CQ19" i="8"/>
  <c r="BS13" i="54" s="1"/>
  <c r="CQ58" i="8"/>
  <c r="BS52" i="54" s="1"/>
  <c r="F30" i="33" l="1"/>
  <c r="H79" i="37"/>
  <c r="BT24" i="54"/>
  <c r="H329" i="37"/>
  <c r="BT34" i="54"/>
  <c r="V79" i="37"/>
  <c r="BT25" i="54"/>
  <c r="H30" i="37"/>
  <c r="BT22" i="54"/>
  <c r="F379" i="33"/>
  <c r="BR20" i="54"/>
  <c r="V279" i="33"/>
  <c r="BT17" i="54"/>
  <c r="H129" i="33"/>
  <c r="BT10" i="54"/>
  <c r="H129" i="37"/>
  <c r="BT26" i="54"/>
  <c r="H379" i="33"/>
  <c r="BT20" i="54"/>
  <c r="V179" i="33"/>
  <c r="BT13" i="54"/>
  <c r="V179" i="37"/>
  <c r="BT29" i="54"/>
  <c r="V229" i="37"/>
  <c r="BT31" i="54"/>
  <c r="CS47" i="8"/>
  <c r="BU41" i="54" s="1"/>
  <c r="BS41" i="54"/>
  <c r="F129" i="33"/>
  <c r="BR10" i="54"/>
  <c r="H279" i="33"/>
  <c r="BT16" i="54"/>
  <c r="G329" i="37"/>
  <c r="BS34" i="54"/>
  <c r="F179" i="37"/>
  <c r="BR28" i="54"/>
  <c r="CS102" i="8"/>
  <c r="BU96" i="54" s="1"/>
  <c r="BT96" i="54"/>
  <c r="G379" i="33"/>
  <c r="BS20" i="54"/>
  <c r="V379" i="33"/>
  <c r="BT21" i="54"/>
  <c r="U379" i="33"/>
  <c r="BS21" i="54"/>
  <c r="G179" i="37"/>
  <c r="BS28" i="54"/>
  <c r="G179" i="33"/>
  <c r="BS12" i="54"/>
  <c r="U329" i="37"/>
  <c r="BS35" i="54"/>
  <c r="T179" i="37"/>
  <c r="BR29" i="54"/>
  <c r="U279" i="37"/>
  <c r="BS33" i="54"/>
  <c r="V279" i="37"/>
  <c r="BT33" i="54"/>
  <c r="V229" i="33"/>
  <c r="BT15" i="54"/>
  <c r="U229" i="33"/>
  <c r="BS15" i="54"/>
  <c r="G229" i="37"/>
  <c r="BS30" i="54"/>
  <c r="T79" i="37"/>
  <c r="BR25" i="54"/>
  <c r="F179" i="33"/>
  <c r="BR12" i="54"/>
  <c r="T329" i="37"/>
  <c r="BR35" i="54"/>
  <c r="T129" i="33"/>
  <c r="BR11" i="54"/>
  <c r="G329" i="33"/>
  <c r="BS18" i="54"/>
  <c r="U179" i="37"/>
  <c r="BS29" i="54"/>
  <c r="V329" i="33"/>
  <c r="BT19" i="54"/>
  <c r="H229" i="37"/>
  <c r="BT30" i="54"/>
  <c r="T229" i="37"/>
  <c r="BR31" i="54"/>
  <c r="H279" i="37"/>
  <c r="BT32" i="54"/>
  <c r="V129" i="33"/>
  <c r="BT11" i="54"/>
  <c r="T229" i="33"/>
  <c r="BR15" i="54"/>
  <c r="T279" i="33"/>
  <c r="BR17" i="54"/>
  <c r="H329" i="33"/>
  <c r="BT18" i="54"/>
  <c r="F279" i="33"/>
  <c r="BR16" i="54"/>
  <c r="V30" i="37"/>
  <c r="BT23" i="54"/>
  <c r="H229" i="33"/>
  <c r="BT14" i="54"/>
  <c r="F379" i="37"/>
  <c r="BR36" i="54"/>
  <c r="CS43" i="8"/>
  <c r="BS37" i="54"/>
  <c r="V129" i="37"/>
  <c r="BT27" i="54"/>
  <c r="V329" i="37"/>
  <c r="BT35" i="54"/>
  <c r="H179" i="37"/>
  <c r="BT28" i="54"/>
  <c r="T379" i="37"/>
  <c r="BR37" i="54"/>
  <c r="U279" i="33"/>
  <c r="BS17" i="54"/>
  <c r="U79" i="37"/>
  <c r="BS25" i="54"/>
  <c r="F229" i="33"/>
  <c r="BR14" i="54"/>
  <c r="H179" i="33"/>
  <c r="BT12" i="54"/>
  <c r="T179" i="33"/>
  <c r="BR13" i="54"/>
  <c r="H379" i="37"/>
  <c r="BT36" i="54"/>
  <c r="T329" i="33"/>
  <c r="BR19" i="54"/>
  <c r="T379" i="33"/>
  <c r="BR21" i="54"/>
  <c r="V79" i="33"/>
  <c r="BT9" i="54"/>
  <c r="V30" i="33"/>
  <c r="BT7" i="54"/>
  <c r="U30" i="33"/>
  <c r="BS7" i="54"/>
  <c r="T30" i="33"/>
  <c r="BR7" i="54"/>
  <c r="H79" i="33"/>
  <c r="BT8" i="54"/>
  <c r="H30" i="33"/>
  <c r="BT6" i="54"/>
  <c r="CS76" i="8"/>
  <c r="BU70" i="54" s="1"/>
  <c r="CS71" i="8"/>
  <c r="BU65" i="54" s="1"/>
  <c r="U379" i="37"/>
  <c r="CS55" i="8"/>
  <c r="BU49" i="54" s="1"/>
  <c r="CS59" i="8"/>
  <c r="BU53" i="54" s="1"/>
  <c r="CS94" i="8"/>
  <c r="BU88" i="54" s="1"/>
  <c r="CS107" i="8"/>
  <c r="BU101" i="54" s="1"/>
  <c r="CS85" i="8"/>
  <c r="BU79" i="54" s="1"/>
  <c r="CS54" i="8"/>
  <c r="BU48" i="54" s="1"/>
  <c r="CO55" i="8"/>
  <c r="BQ49" i="54" s="1"/>
  <c r="CS109" i="8"/>
  <c r="BU103" i="54" s="1"/>
  <c r="CO25" i="8"/>
  <c r="CS87" i="8"/>
  <c r="BU81" i="54" s="1"/>
  <c r="CS101" i="8"/>
  <c r="BU95" i="54" s="1"/>
  <c r="CS64" i="8"/>
  <c r="BU58" i="54" s="1"/>
  <c r="CS77" i="8"/>
  <c r="BU71" i="54" s="1"/>
  <c r="CO52" i="8"/>
  <c r="BQ46" i="54" s="1"/>
  <c r="CS69" i="8"/>
  <c r="BU63" i="54" s="1"/>
  <c r="CS95" i="8"/>
  <c r="BU89" i="54" s="1"/>
  <c r="CS68" i="8"/>
  <c r="BU62" i="54" s="1"/>
  <c r="CS50" i="8"/>
  <c r="BU44" i="54" s="1"/>
  <c r="CS58" i="8"/>
  <c r="BU52" i="54" s="1"/>
  <c r="CS67" i="8"/>
  <c r="BU61" i="54" s="1"/>
  <c r="CS97" i="8"/>
  <c r="BU91" i="54" s="1"/>
  <c r="CS52" i="8"/>
  <c r="BU46" i="54" s="1"/>
  <c r="CS110" i="8"/>
  <c r="BU104" i="54" s="1"/>
  <c r="CO20" i="8"/>
  <c r="CS96" i="8"/>
  <c r="BU90" i="54" s="1"/>
  <c r="CO87" i="8"/>
  <c r="BQ81" i="54" s="1"/>
  <c r="CS3" i="8"/>
  <c r="G229" i="33"/>
  <c r="CO13" i="8"/>
  <c r="BQ7" i="54" s="1"/>
  <c r="CO63" i="8"/>
  <c r="BQ57" i="54" s="1"/>
  <c r="CO84" i="8"/>
  <c r="BQ78" i="54" s="1"/>
  <c r="CO43" i="8"/>
  <c r="CO47" i="8"/>
  <c r="BQ41" i="54" s="1"/>
  <c r="CO3" i="8"/>
  <c r="CO102" i="8"/>
  <c r="BQ96" i="54" s="1"/>
  <c r="CS93" i="8"/>
  <c r="BU87" i="54" s="1"/>
  <c r="CS79" i="8"/>
  <c r="BU73" i="54" s="1"/>
  <c r="CS83" i="8"/>
  <c r="BU77" i="54" s="1"/>
  <c r="CS70" i="8"/>
  <c r="BU64" i="54" s="1"/>
  <c r="CS75" i="8"/>
  <c r="BU69" i="54" s="1"/>
  <c r="CS60" i="8"/>
  <c r="BU54" i="54" s="1"/>
  <c r="CS61" i="8"/>
  <c r="BU55" i="54" s="1"/>
  <c r="CS31" i="8"/>
  <c r="CO83" i="8"/>
  <c r="BQ77" i="54" s="1"/>
  <c r="CO97" i="8"/>
  <c r="BQ91" i="54" s="1"/>
  <c r="CO61" i="8"/>
  <c r="BQ55" i="54" s="1"/>
  <c r="CO107" i="8"/>
  <c r="BQ101" i="54" s="1"/>
  <c r="CS81" i="8"/>
  <c r="BU75" i="54" s="1"/>
  <c r="CO73" i="8"/>
  <c r="BQ67" i="54" s="1"/>
  <c r="CS56" i="8"/>
  <c r="BU50" i="54" s="1"/>
  <c r="CS92" i="8"/>
  <c r="BU86" i="54" s="1"/>
  <c r="CS20" i="8"/>
  <c r="CO17" i="8"/>
  <c r="BQ11" i="54" s="1"/>
  <c r="CS51" i="8"/>
  <c r="BU45" i="54" s="1"/>
  <c r="CS57" i="8"/>
  <c r="BU51" i="54" s="1"/>
  <c r="CS49" i="8"/>
  <c r="BU43" i="54" s="1"/>
  <c r="CO81" i="8"/>
  <c r="BQ75" i="54" s="1"/>
  <c r="CO110" i="8"/>
  <c r="BQ104" i="54" s="1"/>
  <c r="CO106" i="8"/>
  <c r="BQ100" i="54" s="1"/>
  <c r="CO41" i="8"/>
  <c r="BQ35" i="54" s="1"/>
  <c r="CO79" i="8"/>
  <c r="BQ73" i="54" s="1"/>
  <c r="CS13" i="8"/>
  <c r="CO93" i="8"/>
  <c r="BQ87" i="54" s="1"/>
  <c r="CS46" i="8"/>
  <c r="BU40" i="54" s="1"/>
  <c r="CS73" i="8"/>
  <c r="BU67" i="54" s="1"/>
  <c r="CO80" i="8"/>
  <c r="BQ74" i="54" s="1"/>
  <c r="CS100" i="8"/>
  <c r="BU94" i="54" s="1"/>
  <c r="CO99" i="8"/>
  <c r="BQ93" i="54" s="1"/>
  <c r="CO23" i="8"/>
  <c r="CO16" i="8"/>
  <c r="BQ10" i="54" s="1"/>
  <c r="CS24" i="8"/>
  <c r="CS104" i="8"/>
  <c r="BU98" i="54" s="1"/>
  <c r="CS45" i="8"/>
  <c r="BU39" i="54" s="1"/>
  <c r="CO92" i="8"/>
  <c r="BQ86" i="54" s="1"/>
  <c r="CO22" i="8"/>
  <c r="CO96" i="8"/>
  <c r="BQ90" i="54" s="1"/>
  <c r="CS62" i="8"/>
  <c r="BU56" i="54" s="1"/>
  <c r="CO76" i="8"/>
  <c r="BQ70" i="54" s="1"/>
  <c r="CS74" i="8"/>
  <c r="BU68" i="54" s="1"/>
  <c r="CS44" i="8"/>
  <c r="BU38" i="54" s="1"/>
  <c r="CS82" i="8"/>
  <c r="BU76" i="54" s="1"/>
  <c r="CS88" i="8"/>
  <c r="BU82" i="54" s="1"/>
  <c r="CO86" i="8"/>
  <c r="BQ80" i="54" s="1"/>
  <c r="CO88" i="8"/>
  <c r="BQ82" i="54" s="1"/>
  <c r="CO65" i="8"/>
  <c r="BQ59" i="54" s="1"/>
  <c r="CO53" i="8"/>
  <c r="BQ47" i="54" s="1"/>
  <c r="CO105" i="8"/>
  <c r="BQ99" i="54" s="1"/>
  <c r="CO109" i="8"/>
  <c r="BQ103" i="54" s="1"/>
  <c r="CO56" i="8"/>
  <c r="BQ50" i="54" s="1"/>
  <c r="CS90" i="8"/>
  <c r="BU84" i="54" s="1"/>
  <c r="CO85" i="8"/>
  <c r="BQ79" i="54" s="1"/>
  <c r="CO54" i="8"/>
  <c r="BQ48" i="54" s="1"/>
  <c r="CS65" i="8"/>
  <c r="BU59" i="54" s="1"/>
  <c r="CS99" i="8"/>
  <c r="BU93" i="54" s="1"/>
  <c r="CS23" i="8"/>
  <c r="CO89" i="8"/>
  <c r="BQ83" i="54" s="1"/>
  <c r="CO108" i="8"/>
  <c r="BQ102" i="54" s="1"/>
  <c r="CS35" i="8"/>
  <c r="CO100" i="8"/>
  <c r="BQ94" i="54" s="1"/>
  <c r="CO67" i="8"/>
  <c r="BQ61" i="54" s="1"/>
  <c r="CO95" i="8"/>
  <c r="BQ89" i="54" s="1"/>
  <c r="CO45" i="8"/>
  <c r="BQ39" i="54" s="1"/>
  <c r="CS91" i="8"/>
  <c r="BU85" i="54" s="1"/>
  <c r="CS86" i="8"/>
  <c r="BU80" i="54" s="1"/>
  <c r="CO59" i="8"/>
  <c r="BQ53" i="54" s="1"/>
  <c r="CS103" i="8"/>
  <c r="BU97" i="54" s="1"/>
  <c r="CO48" i="8"/>
  <c r="BQ42" i="54" s="1"/>
  <c r="CS34" i="8"/>
  <c r="CS78" i="8"/>
  <c r="BU72" i="54" s="1"/>
  <c r="CS48" i="8"/>
  <c r="BU42" i="54" s="1"/>
  <c r="CS40" i="8"/>
  <c r="CS89" i="8"/>
  <c r="BU83" i="54" s="1"/>
  <c r="CO71" i="8"/>
  <c r="BQ65" i="54" s="1"/>
  <c r="CO57" i="8"/>
  <c r="BQ51" i="54" s="1"/>
  <c r="CO34" i="8"/>
  <c r="BQ28" i="54" s="1"/>
  <c r="CO60" i="8"/>
  <c r="BQ54" i="54" s="1"/>
  <c r="CS63" i="8"/>
  <c r="BU57" i="54" s="1"/>
  <c r="CO91" i="8"/>
  <c r="BQ85" i="54" s="1"/>
  <c r="CO72" i="8"/>
  <c r="BQ66" i="54" s="1"/>
  <c r="CS53" i="8"/>
  <c r="BU47" i="54" s="1"/>
  <c r="CO51" i="8"/>
  <c r="BQ45" i="54" s="1"/>
  <c r="CO94" i="8"/>
  <c r="BQ88" i="54" s="1"/>
  <c r="CS72" i="8"/>
  <c r="BU66" i="54" s="1"/>
  <c r="CS105" i="8"/>
  <c r="BU99" i="54" s="1"/>
  <c r="CS27" i="8"/>
  <c r="CS80" i="8"/>
  <c r="BU74" i="54" s="1"/>
  <c r="CO27" i="8"/>
  <c r="BQ21" i="54" s="1"/>
  <c r="CO35" i="8"/>
  <c r="BQ29" i="54" s="1"/>
  <c r="CS66" i="8"/>
  <c r="BU60" i="54" s="1"/>
  <c r="CO90" i="8"/>
  <c r="BQ84" i="54" s="1"/>
  <c r="CS98" i="8"/>
  <c r="BU92" i="54" s="1"/>
  <c r="CS19" i="8"/>
  <c r="U179" i="33"/>
  <c r="CO38" i="8"/>
  <c r="BQ32" i="54" s="1"/>
  <c r="F279" i="37"/>
  <c r="T79" i="33"/>
  <c r="CO15" i="8"/>
  <c r="BQ9" i="54" s="1"/>
  <c r="U79" i="33"/>
  <c r="CS15" i="8"/>
  <c r="G129" i="33"/>
  <c r="CS16" i="8"/>
  <c r="CO24" i="8"/>
  <c r="BQ18" i="54" s="1"/>
  <c r="F329" i="33"/>
  <c r="T30" i="37"/>
  <c r="CO29" i="8"/>
  <c r="BQ23" i="54" s="1"/>
  <c r="CO103" i="8"/>
  <c r="BQ97" i="54" s="1"/>
  <c r="CO49" i="8"/>
  <c r="BQ43" i="54" s="1"/>
  <c r="CS84" i="8"/>
  <c r="BU78" i="54" s="1"/>
  <c r="CO50" i="8"/>
  <c r="BQ44" i="54" s="1"/>
  <c r="U129" i="33"/>
  <c r="CS17" i="8"/>
  <c r="CO68" i="8"/>
  <c r="BQ62" i="54" s="1"/>
  <c r="CO78" i="8"/>
  <c r="BQ72" i="54" s="1"/>
  <c r="CO98" i="8"/>
  <c r="BQ92" i="54" s="1"/>
  <c r="T279" i="37"/>
  <c r="CO39" i="8"/>
  <c r="BQ33" i="54" s="1"/>
  <c r="CO75" i="8"/>
  <c r="BQ69" i="54" s="1"/>
  <c r="CO104" i="8"/>
  <c r="BQ98" i="54" s="1"/>
  <c r="CO44" i="8"/>
  <c r="BQ38" i="54" s="1"/>
  <c r="CO26" i="8"/>
  <c r="BQ20" i="54" s="1"/>
  <c r="CS36" i="8"/>
  <c r="F79" i="37"/>
  <c r="CO30" i="8"/>
  <c r="BQ24" i="54" s="1"/>
  <c r="CO18" i="8"/>
  <c r="BQ12" i="54" s="1"/>
  <c r="CS26" i="8"/>
  <c r="CO58" i="8"/>
  <c r="BQ52" i="54" s="1"/>
  <c r="T129" i="37"/>
  <c r="CO33" i="8"/>
  <c r="BQ27" i="54" s="1"/>
  <c r="G30" i="37"/>
  <c r="CS28" i="8"/>
  <c r="CO77" i="8"/>
  <c r="BQ71" i="54" s="1"/>
  <c r="CS108" i="8"/>
  <c r="BU102" i="54" s="1"/>
  <c r="CO28" i="8"/>
  <c r="BQ22" i="54" s="1"/>
  <c r="F30" i="37"/>
  <c r="CS39" i="8"/>
  <c r="CO70" i="8"/>
  <c r="BQ64" i="54" s="1"/>
  <c r="CS33" i="8"/>
  <c r="U129" i="37"/>
  <c r="CO36" i="8"/>
  <c r="BQ30" i="54" s="1"/>
  <c r="F229" i="37"/>
  <c r="F329" i="37"/>
  <c r="CO40" i="8"/>
  <c r="BQ34" i="54" s="1"/>
  <c r="CO19" i="8"/>
  <c r="BQ13" i="54" s="1"/>
  <c r="CO101" i="8"/>
  <c r="BQ95" i="54" s="1"/>
  <c r="CO74" i="8"/>
  <c r="BQ68" i="54" s="1"/>
  <c r="CO82" i="8"/>
  <c r="BQ76" i="54" s="1"/>
  <c r="CO14" i="8"/>
  <c r="BQ8" i="54" s="1"/>
  <c r="F79" i="33"/>
  <c r="U329" i="33"/>
  <c r="CS25" i="8"/>
  <c r="CO66" i="8"/>
  <c r="BQ60" i="54" s="1"/>
  <c r="CS14" i="8"/>
  <c r="G79" i="33"/>
  <c r="CO69" i="8"/>
  <c r="BQ63" i="54" s="1"/>
  <c r="U229" i="37"/>
  <c r="CS37" i="8"/>
  <c r="G279" i="33"/>
  <c r="CS22" i="8"/>
  <c r="G279" i="37"/>
  <c r="CS38" i="8"/>
  <c r="U30" i="37"/>
  <c r="CS29" i="8"/>
  <c r="CS106" i="8"/>
  <c r="BU100" i="54" s="1"/>
  <c r="CO31" i="8"/>
  <c r="BQ25" i="54" s="1"/>
  <c r="CO46" i="8"/>
  <c r="BQ40" i="54" s="1"/>
  <c r="CO37" i="8"/>
  <c r="BQ31" i="54" s="1"/>
  <c r="CS21" i="8"/>
  <c r="CO62" i="8"/>
  <c r="BQ56" i="54" s="1"/>
  <c r="G79" i="37"/>
  <c r="CS30" i="8"/>
  <c r="F129" i="37"/>
  <c r="CO32" i="8"/>
  <c r="BQ26" i="54" s="1"/>
  <c r="CS42" i="8"/>
  <c r="G379" i="37"/>
  <c r="CO42" i="8"/>
  <c r="BQ36" i="54" s="1"/>
  <c r="CS32" i="8"/>
  <c r="G129" i="37"/>
  <c r="CO12" i="8"/>
  <c r="BQ6" i="54" s="1"/>
  <c r="CO64" i="8"/>
  <c r="BQ58" i="54" s="1"/>
  <c r="CS18" i="8"/>
  <c r="CS41" i="8"/>
  <c r="G30" i="33"/>
  <c r="CS12" i="8"/>
  <c r="CO21" i="8"/>
  <c r="BQ15" i="54" s="1"/>
  <c r="W329" i="37" l="1"/>
  <c r="BU35" i="54"/>
  <c r="I179" i="33"/>
  <c r="BU12" i="54"/>
  <c r="W229" i="37"/>
  <c r="BU31" i="54"/>
  <c r="I79" i="37"/>
  <c r="BU24" i="54"/>
  <c r="W229" i="33"/>
  <c r="BU15" i="54"/>
  <c r="W279" i="37"/>
  <c r="BU33" i="54"/>
  <c r="W129" i="33"/>
  <c r="BU11" i="54"/>
  <c r="I329" i="37"/>
  <c r="BU34" i="54"/>
  <c r="W279" i="33"/>
  <c r="BU17" i="54"/>
  <c r="I329" i="33"/>
  <c r="BU18" i="54"/>
  <c r="I279" i="33"/>
  <c r="BU16" i="54"/>
  <c r="W329" i="33"/>
  <c r="BU19" i="54"/>
  <c r="W379" i="33"/>
  <c r="BU21" i="54"/>
  <c r="W179" i="33"/>
  <c r="BU13" i="54"/>
  <c r="I179" i="37"/>
  <c r="BU28" i="54"/>
  <c r="I229" i="33"/>
  <c r="BU14" i="54"/>
  <c r="E279" i="33"/>
  <c r="BQ16" i="54"/>
  <c r="W79" i="37"/>
  <c r="BU25" i="54"/>
  <c r="I129" i="33"/>
  <c r="BU10" i="54"/>
  <c r="S279" i="33"/>
  <c r="BQ17" i="54"/>
  <c r="I30" i="37"/>
  <c r="BU22" i="54"/>
  <c r="W179" i="37"/>
  <c r="BU29" i="54"/>
  <c r="I229" i="37"/>
  <c r="BU30" i="54"/>
  <c r="S329" i="33"/>
  <c r="BQ19" i="54"/>
  <c r="I379" i="37"/>
  <c r="BU36" i="54"/>
  <c r="I379" i="33"/>
  <c r="BU20" i="54"/>
  <c r="W30" i="37"/>
  <c r="BU23" i="54"/>
  <c r="W129" i="37"/>
  <c r="BU27" i="54"/>
  <c r="I129" i="37"/>
  <c r="BU26" i="54"/>
  <c r="I279" i="37"/>
  <c r="BU32" i="54"/>
  <c r="S398" i="37"/>
  <c r="BQ37" i="54"/>
  <c r="E229" i="33"/>
  <c r="BQ14" i="54"/>
  <c r="W379" i="37"/>
  <c r="BU37" i="54"/>
  <c r="W79" i="33"/>
  <c r="BU9" i="54"/>
  <c r="I79" i="33"/>
  <c r="BU8" i="54"/>
  <c r="W30" i="33"/>
  <c r="BU7" i="54"/>
  <c r="I30" i="33"/>
  <c r="BU6" i="54"/>
  <c r="S348" i="33"/>
  <c r="E248" i="33"/>
  <c r="CT20" i="8"/>
  <c r="CT19" i="8"/>
  <c r="CT31" i="8"/>
  <c r="CT36" i="8"/>
  <c r="CT15" i="8"/>
  <c r="CT40" i="8"/>
  <c r="CT33" i="8"/>
  <c r="CT24" i="8"/>
  <c r="CT32" i="8"/>
  <c r="CT28" i="8"/>
  <c r="CT30" i="8"/>
  <c r="CT14" i="8"/>
  <c r="CT29" i="8"/>
  <c r="CT13" i="8"/>
  <c r="CT18" i="8"/>
  <c r="CT37" i="8"/>
  <c r="BV31" i="54" s="1"/>
  <c r="CT12" i="8"/>
  <c r="CT38" i="8"/>
  <c r="S30" i="33"/>
  <c r="CT39" i="8"/>
  <c r="CT26" i="8"/>
  <c r="CT42" i="8"/>
  <c r="E198" i="37"/>
  <c r="CT34" i="8"/>
  <c r="S179" i="37"/>
  <c r="CT35" i="8"/>
  <c r="S329" i="37"/>
  <c r="CT41" i="8"/>
  <c r="S379" i="37"/>
  <c r="CT43" i="8"/>
  <c r="CT21" i="8"/>
  <c r="CT25" i="8"/>
  <c r="S49" i="33"/>
  <c r="S398" i="33"/>
  <c r="CT27" i="8"/>
  <c r="E298" i="33"/>
  <c r="CT22" i="8"/>
  <c r="E129" i="33"/>
  <c r="CT16" i="8"/>
  <c r="T298" i="33"/>
  <c r="CT23" i="8"/>
  <c r="S148" i="33"/>
  <c r="CT17" i="8"/>
  <c r="E148" i="33"/>
  <c r="E179" i="37"/>
  <c r="S348" i="37"/>
  <c r="S129" i="33"/>
  <c r="T198" i="37"/>
  <c r="S379" i="33"/>
  <c r="E398" i="37"/>
  <c r="E379" i="37"/>
  <c r="T198" i="33"/>
  <c r="S179" i="33"/>
  <c r="E229" i="37"/>
  <c r="E248" i="37"/>
  <c r="S229" i="33"/>
  <c r="S248" i="33"/>
  <c r="E49" i="33"/>
  <c r="E30" i="33"/>
  <c r="S98" i="37"/>
  <c r="S79" i="37"/>
  <c r="E348" i="37"/>
  <c r="E329" i="37"/>
  <c r="S148" i="37"/>
  <c r="S129" i="37"/>
  <c r="E179" i="33"/>
  <c r="E198" i="33"/>
  <c r="E329" i="33"/>
  <c r="E348" i="33"/>
  <c r="E298" i="37"/>
  <c r="E279" i="37"/>
  <c r="E79" i="33"/>
  <c r="E98" i="33"/>
  <c r="E49" i="37"/>
  <c r="E30" i="37"/>
  <c r="E98" i="37"/>
  <c r="E79" i="37"/>
  <c r="S49" i="37"/>
  <c r="S30" i="37"/>
  <c r="S98" i="33"/>
  <c r="S79" i="33"/>
  <c r="E148" i="37"/>
  <c r="E129" i="37"/>
  <c r="S248" i="37"/>
  <c r="S229" i="37"/>
  <c r="E398" i="33"/>
  <c r="E379" i="33"/>
  <c r="S279" i="37"/>
  <c r="T298" i="37"/>
  <c r="J128" i="33" l="1"/>
  <c r="BV10" i="54"/>
  <c r="X128" i="37"/>
  <c r="BV27" i="54"/>
  <c r="J378" i="37"/>
  <c r="BV36" i="54"/>
  <c r="J278" i="33"/>
  <c r="BV16" i="54"/>
  <c r="J378" i="33"/>
  <c r="BV20" i="54"/>
  <c r="X328" i="37"/>
  <c r="BV35" i="54"/>
  <c r="X278" i="37"/>
  <c r="BV33" i="54"/>
  <c r="X228" i="37"/>
  <c r="BV30" i="54"/>
  <c r="X128" i="33"/>
  <c r="BV11" i="54"/>
  <c r="X378" i="33"/>
  <c r="BV21" i="54"/>
  <c r="J78" i="37"/>
  <c r="BV24" i="54"/>
  <c r="X78" i="37"/>
  <c r="BV25" i="54"/>
  <c r="X178" i="37"/>
  <c r="BV29" i="54"/>
  <c r="J278" i="37"/>
  <c r="BV32" i="54"/>
  <c r="J29" i="37"/>
  <c r="BV22" i="54"/>
  <c r="X178" i="33"/>
  <c r="BV13" i="54"/>
  <c r="X278" i="33"/>
  <c r="BV17" i="54"/>
  <c r="J128" i="37"/>
  <c r="BV26" i="54"/>
  <c r="J228" i="33"/>
  <c r="BV14" i="54"/>
  <c r="X328" i="33"/>
  <c r="BV19" i="54"/>
  <c r="J178" i="37"/>
  <c r="BV28" i="54"/>
  <c r="J328" i="33"/>
  <c r="BV18" i="54"/>
  <c r="X228" i="33"/>
  <c r="BV15" i="54"/>
  <c r="J328" i="37"/>
  <c r="BV34" i="54"/>
  <c r="J178" i="33"/>
  <c r="BV12" i="54"/>
  <c r="X378" i="37"/>
  <c r="BV37" i="54"/>
  <c r="X29" i="37"/>
  <c r="BV23" i="54"/>
  <c r="X78" i="33"/>
  <c r="BV9" i="54"/>
  <c r="X29" i="33"/>
  <c r="BV7" i="54"/>
  <c r="J78" i="33"/>
  <c r="BV8" i="54"/>
  <c r="J29" i="33"/>
  <c r="BV6" i="54"/>
  <c r="J228" i="37"/>
</calcChain>
</file>

<file path=xl/comments1.xml><?xml version="1.0" encoding="utf-8"?>
<comments xmlns="http://schemas.openxmlformats.org/spreadsheetml/2006/main">
  <authors>
    <author>Gunnarw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Obs: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sz val="9"/>
            <color indexed="81"/>
            <rFont val="Tahoma"/>
            <family val="2"/>
          </rPr>
          <t xml:space="preserve">1: Begrepp
2 :Problemlösning
3: Experiment
4: Samhälle
5: Kommunikation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Observera att poängen registreras efter målens ordning,
dvs 2,3 och 5: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Gunnarw</author>
  </authors>
  <commentList>
    <comment ref="I1" authorId="0">
      <text>
        <r>
          <rPr>
            <sz val="9"/>
            <color indexed="81"/>
            <rFont val="Tahoma"/>
            <family val="2"/>
          </rPr>
          <t xml:space="preserve">1: Begrepp
2 :Problemlösning
3: Experiment
4: Samhälle
5: Kommunikation
</t>
        </r>
      </text>
    </comment>
  </commentList>
</comments>
</file>

<file path=xl/comments3.xml><?xml version="1.0" encoding="utf-8"?>
<comments xmlns="http://schemas.openxmlformats.org/spreadsheetml/2006/main">
  <authors>
    <author>Gunnarw</author>
  </authors>
  <commentList>
    <comment ref="H10" authorId="0">
      <text>
        <r>
          <rPr>
            <sz val="9"/>
            <color indexed="81"/>
            <rFont val="Tahoma"/>
            <family val="2"/>
          </rPr>
          <t xml:space="preserve">1: Begrepp
2 :Problemlösning
3: Experiment
4: Individ
5: Kommunikation
</t>
        </r>
      </text>
    </comment>
  </commentList>
</comments>
</file>

<file path=xl/sharedStrings.xml><?xml version="1.0" encoding="utf-8"?>
<sst xmlns="http://schemas.openxmlformats.org/spreadsheetml/2006/main" count="1301" uniqueCount="431">
  <si>
    <t>Förmåga</t>
  </si>
  <si>
    <t>Uppgift</t>
  </si>
  <si>
    <t xml:space="preserve">Nivå </t>
  </si>
  <si>
    <t>Löpnummer</t>
  </si>
  <si>
    <t>E</t>
  </si>
  <si>
    <t>C</t>
  </si>
  <si>
    <t>A</t>
  </si>
  <si>
    <t>Maxpoäng</t>
  </si>
  <si>
    <t>Innehåll</t>
  </si>
  <si>
    <t>Rubrik</t>
  </si>
  <si>
    <t>Kurs</t>
  </si>
  <si>
    <t>Gränsprop F/E</t>
  </si>
  <si>
    <t>Gränsprop D/C?</t>
  </si>
  <si>
    <t>Gränsprop B/A?</t>
  </si>
  <si>
    <t>Kravgräns E</t>
  </si>
  <si>
    <t>Kravgräns D</t>
  </si>
  <si>
    <t>Kravgräns C</t>
  </si>
  <si>
    <t>Kravgräns B</t>
  </si>
  <si>
    <t>Kravgräns A</t>
  </si>
  <si>
    <t>A+C</t>
  </si>
  <si>
    <t>Totalt</t>
  </si>
  <si>
    <t>Redovisn</t>
  </si>
  <si>
    <t>Figur</t>
  </si>
  <si>
    <t>Öppenhet</t>
  </si>
  <si>
    <t>Kontext</t>
  </si>
  <si>
    <t>Perspektiv</t>
  </si>
  <si>
    <t>Kogn nivå</t>
  </si>
  <si>
    <t>Kogn innehåll 1 &amp; 2</t>
  </si>
  <si>
    <t>Hjälpmedel</t>
  </si>
  <si>
    <t>B</t>
  </si>
  <si>
    <t>D</t>
  </si>
  <si>
    <t>E11</t>
  </si>
  <si>
    <t>E12</t>
  </si>
  <si>
    <t>R12</t>
  </si>
  <si>
    <t>K11</t>
  </si>
  <si>
    <t>S11</t>
  </si>
  <si>
    <t>S13</t>
  </si>
  <si>
    <t>R15</t>
  </si>
  <si>
    <t>R11</t>
  </si>
  <si>
    <t>R14</t>
  </si>
  <si>
    <t>Experimentell uppgift</t>
  </si>
  <si>
    <t>M16</t>
  </si>
  <si>
    <t>M15</t>
  </si>
  <si>
    <t>1_1</t>
  </si>
  <si>
    <t>Innehåll_I</t>
  </si>
  <si>
    <t>Innehåll_II</t>
  </si>
  <si>
    <t>Mål</t>
  </si>
  <si>
    <t>Nivå</t>
  </si>
  <si>
    <t>Provprofil</t>
  </si>
  <si>
    <t>∑ E</t>
  </si>
  <si>
    <t>∑ C</t>
  </si>
  <si>
    <t>∑ A</t>
  </si>
  <si>
    <t>Tidsåtg</t>
  </si>
  <si>
    <t>∑</t>
  </si>
  <si>
    <t>Tot</t>
  </si>
  <si>
    <t>Betygsgränser</t>
  </si>
  <si>
    <r>
      <rPr>
        <sz val="11"/>
        <color theme="1"/>
        <rFont val="Calibri"/>
        <family val="2"/>
      </rPr>
      <t>∑</t>
    </r>
    <r>
      <rPr>
        <sz val="11"/>
        <color theme="1"/>
        <rFont val="Calibri"/>
        <family val="2"/>
        <scheme val="minor"/>
      </rPr>
      <t>Tot</t>
    </r>
  </si>
  <si>
    <t>Sammanställning över förmågor och centralt innehåll</t>
  </si>
  <si>
    <t>UPPG</t>
  </si>
  <si>
    <t>NIVÅ</t>
  </si>
  <si>
    <t>MÅL</t>
  </si>
  <si>
    <t>CENTRALT INNEHÅLL</t>
  </si>
  <si>
    <t>B=Begrepp</t>
  </si>
  <si>
    <t>P=Problemlösning</t>
  </si>
  <si>
    <t>Rörelse 
och krafter</t>
  </si>
  <si>
    <t>Energi och energi-
resurser</t>
  </si>
  <si>
    <t>Strålning inom
 medicin och teknik</t>
  </si>
  <si>
    <t>Klimat-
och väder-
prognoser</t>
  </si>
  <si>
    <t>Fysikens karaktär, 
arbetsätt och 
matematiska metoder</t>
  </si>
  <si>
    <t>Ex=Experiment</t>
  </si>
  <si>
    <t>K=Kommunikation</t>
  </si>
  <si>
    <t>P</t>
  </si>
  <si>
    <t>Ex</t>
  </si>
  <si>
    <t>K</t>
  </si>
  <si>
    <t>poäng</t>
  </si>
  <si>
    <t>1_2</t>
  </si>
  <si>
    <t>1_3</t>
  </si>
  <si>
    <t>1_4</t>
  </si>
  <si>
    <t>1_5</t>
  </si>
  <si>
    <t>1_6</t>
  </si>
  <si>
    <t>1_7</t>
  </si>
  <si>
    <t>1_8</t>
  </si>
  <si>
    <t>1_9</t>
  </si>
  <si>
    <t>M14</t>
  </si>
  <si>
    <t>M17</t>
  </si>
  <si>
    <t xml:space="preserve"> </t>
  </si>
  <si>
    <t>K12</t>
  </si>
  <si>
    <t>E14</t>
  </si>
  <si>
    <t>R13</t>
  </si>
  <si>
    <t>4_1</t>
  </si>
  <si>
    <t>I</t>
  </si>
  <si>
    <t>Betyg  E</t>
  </si>
  <si>
    <t>Betyg D</t>
  </si>
  <si>
    <t>Betyg C</t>
  </si>
  <si>
    <t>Betyg B</t>
  </si>
  <si>
    <t>Betyg A</t>
  </si>
  <si>
    <t>Elev 17</t>
  </si>
  <si>
    <t>Elev 18</t>
  </si>
  <si>
    <t>Elev 19</t>
  </si>
  <si>
    <t>Elev 20</t>
  </si>
  <si>
    <t>Elev 21</t>
  </si>
  <si>
    <t>Elev 22</t>
  </si>
  <si>
    <t>Elev 23</t>
  </si>
  <si>
    <t>Elev 24</t>
  </si>
  <si>
    <t>Elev 25</t>
  </si>
  <si>
    <t>Elev 26</t>
  </si>
  <si>
    <t>Elev 27</t>
  </si>
  <si>
    <t>Elev 28</t>
  </si>
  <si>
    <t>Elev 29</t>
  </si>
  <si>
    <t>Elev 30</t>
  </si>
  <si>
    <t>Elev 31</t>
  </si>
  <si>
    <t>Elev 32</t>
  </si>
  <si>
    <t>Elev 33</t>
  </si>
  <si>
    <t>Elev 34</t>
  </si>
  <si>
    <t>Elev 35</t>
  </si>
  <si>
    <t>Elev 36</t>
  </si>
  <si>
    <t>Elev 37</t>
  </si>
  <si>
    <t>Elev 38</t>
  </si>
  <si>
    <t>Elev 39</t>
  </si>
  <si>
    <t>Elev 40</t>
  </si>
  <si>
    <t>Elev 41</t>
  </si>
  <si>
    <t>Elev 42</t>
  </si>
  <si>
    <t>Elev 43</t>
  </si>
  <si>
    <t>Elev 44</t>
  </si>
  <si>
    <t>Elev 45</t>
  </si>
  <si>
    <t>Elev 46</t>
  </si>
  <si>
    <t>Elev 47</t>
  </si>
  <si>
    <t>Elev 48</t>
  </si>
  <si>
    <t>Elev 49</t>
  </si>
  <si>
    <t>Elev 50</t>
  </si>
  <si>
    <t>Elev 51</t>
  </si>
  <si>
    <t>Elev 52</t>
  </si>
  <si>
    <t>Elev 53</t>
  </si>
  <si>
    <t>Elev 54</t>
  </si>
  <si>
    <t>Elev 55</t>
  </si>
  <si>
    <t>Elev 56</t>
  </si>
  <si>
    <t>Elev 57</t>
  </si>
  <si>
    <t>Elev 58</t>
  </si>
  <si>
    <t>Elev 59</t>
  </si>
  <si>
    <t>Elev 60</t>
  </si>
  <si>
    <t>Elev 61</t>
  </si>
  <si>
    <t>Elev 62</t>
  </si>
  <si>
    <t>Elev 63</t>
  </si>
  <si>
    <t>Elev 64</t>
  </si>
  <si>
    <t>Elev 65</t>
  </si>
  <si>
    <t>Elev 66</t>
  </si>
  <si>
    <t>Elev 67</t>
  </si>
  <si>
    <t>Elev 68</t>
  </si>
  <si>
    <t>Elev 69</t>
  </si>
  <si>
    <t>Elev 70</t>
  </si>
  <si>
    <t>Elev 71</t>
  </si>
  <si>
    <t>Elev 72</t>
  </si>
  <si>
    <t>Elev 73</t>
  </si>
  <si>
    <t>Elev 74</t>
  </si>
  <si>
    <t>Elev 75</t>
  </si>
  <si>
    <t>Elev 76</t>
  </si>
  <si>
    <t>Elev 77</t>
  </si>
  <si>
    <t>Elev 78</t>
  </si>
  <si>
    <t>Elev 79</t>
  </si>
  <si>
    <t>Elev 80</t>
  </si>
  <si>
    <t>Elev 81</t>
  </si>
  <si>
    <t>Elev 82</t>
  </si>
  <si>
    <t>Elev 83</t>
  </si>
  <si>
    <t>Elev 84</t>
  </si>
  <si>
    <t>Elev 85</t>
  </si>
  <si>
    <t>Elev 86</t>
  </si>
  <si>
    <t>Elev 87</t>
  </si>
  <si>
    <t>Elev 88</t>
  </si>
  <si>
    <t>Elev 89</t>
  </si>
  <si>
    <t>Elev 90</t>
  </si>
  <si>
    <t>Elev 91</t>
  </si>
  <si>
    <t>Elev 92</t>
  </si>
  <si>
    <t>Elev 93</t>
  </si>
  <si>
    <t>Elev 94</t>
  </si>
  <si>
    <t>Elev 95</t>
  </si>
  <si>
    <t>Elev 96</t>
  </si>
  <si>
    <t>Elev 97</t>
  </si>
  <si>
    <t>Elev 98</t>
  </si>
  <si>
    <t>Elev 99</t>
  </si>
  <si>
    <t>Varav C&amp;A</t>
  </si>
  <si>
    <t>Varav A</t>
  </si>
  <si>
    <t>I=Individ och samhälle</t>
  </si>
  <si>
    <t>I=Individ och Samhälle</t>
  </si>
  <si>
    <t>Varav 
C+A</t>
  </si>
  <si>
    <t>Varav
A</t>
  </si>
  <si>
    <t>Poäng</t>
  </si>
  <si>
    <t>E15</t>
  </si>
  <si>
    <t>E16</t>
  </si>
  <si>
    <t>1E</t>
  </si>
  <si>
    <t>2E</t>
  </si>
  <si>
    <t>3E</t>
  </si>
  <si>
    <t>4E</t>
  </si>
  <si>
    <t>5E</t>
  </si>
  <si>
    <t>1C</t>
  </si>
  <si>
    <t>2C</t>
  </si>
  <si>
    <t>3C</t>
  </si>
  <si>
    <t>4C</t>
  </si>
  <si>
    <t>5C</t>
  </si>
  <si>
    <t>2A</t>
  </si>
  <si>
    <t>3A</t>
  </si>
  <si>
    <t>4A</t>
  </si>
  <si>
    <t>5A</t>
  </si>
  <si>
    <t>1A</t>
  </si>
  <si>
    <t>∑ (C+A)</t>
  </si>
  <si>
    <t>C+A</t>
  </si>
  <si>
    <t>Experiment</t>
  </si>
  <si>
    <t>R16</t>
  </si>
  <si>
    <t>E13</t>
  </si>
  <si>
    <t>S12</t>
  </si>
  <si>
    <t>S14</t>
  </si>
  <si>
    <t>K13</t>
  </si>
  <si>
    <t>M11</t>
  </si>
  <si>
    <t>M12</t>
  </si>
  <si>
    <t>M13</t>
  </si>
  <si>
    <t>M18</t>
  </si>
  <si>
    <t>∑R</t>
  </si>
  <si>
    <t>∑ S</t>
  </si>
  <si>
    <t>∑ K</t>
  </si>
  <si>
    <t>∑ M</t>
  </si>
  <si>
    <t>R</t>
  </si>
  <si>
    <t>S</t>
  </si>
  <si>
    <t>M</t>
  </si>
  <si>
    <t>Provbetyg</t>
  </si>
  <si>
    <t>Elev 1</t>
  </si>
  <si>
    <t>Elev 2</t>
  </si>
  <si>
    <t>Elev 3</t>
  </si>
  <si>
    <t>Elev 4</t>
  </si>
  <si>
    <t>Elev 6</t>
  </si>
  <si>
    <t>Elev 7</t>
  </si>
  <si>
    <t>Elev 8</t>
  </si>
  <si>
    <t>Elev 9</t>
  </si>
  <si>
    <t>Elev 10</t>
  </si>
  <si>
    <t>Elev 11</t>
  </si>
  <si>
    <t>Elev 12</t>
  </si>
  <si>
    <t>Elev 13</t>
  </si>
  <si>
    <t>Elev 14</t>
  </si>
  <si>
    <t>Elev 15</t>
  </si>
  <si>
    <t>Elev 16</t>
  </si>
  <si>
    <t>Kön m/k</t>
  </si>
  <si>
    <t>Annat modersmål j/n</t>
  </si>
  <si>
    <t>1 (B)</t>
  </si>
  <si>
    <t>2 (P)</t>
  </si>
  <si>
    <t>3 (Ex)</t>
  </si>
  <si>
    <t>4 (I)</t>
  </si>
  <si>
    <t>5 (K)</t>
  </si>
  <si>
    <t>Varav
Exp</t>
  </si>
  <si>
    <t>Kravgräns</t>
  </si>
  <si>
    <t>Elev 5</t>
  </si>
  <si>
    <t>Sammanställning över målpunkter och centralt innehåll</t>
  </si>
  <si>
    <t>Laboration Densitet</t>
  </si>
  <si>
    <t>F</t>
  </si>
  <si>
    <t>Vindsnurra på tak</t>
  </si>
  <si>
    <t>2_1</t>
  </si>
  <si>
    <t>Parallellkopplade resistorer</t>
  </si>
  <si>
    <t>U</t>
  </si>
  <si>
    <t>3_1</t>
  </si>
  <si>
    <t>Smälta isblock</t>
  </si>
  <si>
    <t>Arbete</t>
  </si>
  <si>
    <t>T</t>
  </si>
  <si>
    <t>7_1</t>
  </si>
  <si>
    <t>L</t>
  </si>
  <si>
    <t>Studsboll</t>
  </si>
  <si>
    <t>Radiaktiv isotop</t>
  </si>
  <si>
    <t>Högtryck</t>
  </si>
  <si>
    <t>Luftballong</t>
  </si>
  <si>
    <t>Radon</t>
  </si>
  <si>
    <t>Joner i elektriskt fält</t>
  </si>
  <si>
    <t>Kaffebryggare</t>
  </si>
  <si>
    <t>Katapult</t>
  </si>
  <si>
    <t>Deltagit</t>
  </si>
  <si>
    <t>8_1</t>
  </si>
  <si>
    <t>9_1</t>
  </si>
  <si>
    <t>Naturvetenskaplig fråga_Liv på Mars</t>
  </si>
  <si>
    <t>17_1</t>
  </si>
  <si>
    <t>17_2</t>
  </si>
  <si>
    <t>17_3</t>
  </si>
  <si>
    <t>s-t diagram</t>
  </si>
  <si>
    <t>Tennisboll</t>
  </si>
  <si>
    <t>3_2</t>
  </si>
  <si>
    <t>5_1</t>
  </si>
  <si>
    <t>6_1</t>
  </si>
  <si>
    <t>9_2</t>
  </si>
  <si>
    <t>9_3</t>
  </si>
  <si>
    <t>10a_1</t>
  </si>
  <si>
    <t>10a_2</t>
  </si>
  <si>
    <t>10b_1</t>
  </si>
  <si>
    <t>10b_2</t>
  </si>
  <si>
    <t>11a_1</t>
  </si>
  <si>
    <t>11b_1</t>
  </si>
  <si>
    <t>11c_1</t>
  </si>
  <si>
    <t>11c_2</t>
  </si>
  <si>
    <t>12_1</t>
  </si>
  <si>
    <t>12_2</t>
  </si>
  <si>
    <t>12_3</t>
  </si>
  <si>
    <t>12_4</t>
  </si>
  <si>
    <t>12_5</t>
  </si>
  <si>
    <t>12_6</t>
  </si>
  <si>
    <t>12_7</t>
  </si>
  <si>
    <t>12_8</t>
  </si>
  <si>
    <t>13_1</t>
  </si>
  <si>
    <t>13_2</t>
  </si>
  <si>
    <t>13_3</t>
  </si>
  <si>
    <t>14a_1</t>
  </si>
  <si>
    <t>14b_1</t>
  </si>
  <si>
    <t>14b_2</t>
  </si>
  <si>
    <t>14c_1</t>
  </si>
  <si>
    <t>14c_2</t>
  </si>
  <si>
    <t>8_2</t>
  </si>
  <si>
    <t>8_3</t>
  </si>
  <si>
    <t>Maria Prytz</t>
  </si>
  <si>
    <t>6_2</t>
  </si>
  <si>
    <t>14c_3</t>
  </si>
  <si>
    <t>15_1</t>
  </si>
  <si>
    <t>15_2</t>
  </si>
  <si>
    <t>15_3</t>
  </si>
  <si>
    <t>Seriekoppling 24/4W_6W</t>
  </si>
  <si>
    <t>16a_1</t>
  </si>
  <si>
    <t>16b_1</t>
  </si>
  <si>
    <t>16b_2</t>
  </si>
  <si>
    <t>16c_1</t>
  </si>
  <si>
    <t>16c_2</t>
  </si>
  <si>
    <t>Fysik VT 14</t>
  </si>
  <si>
    <t>Kursbetyg</t>
  </si>
  <si>
    <t>P_bet</t>
  </si>
  <si>
    <t>C_A</t>
  </si>
  <si>
    <t>_A</t>
  </si>
  <si>
    <t>_C</t>
  </si>
  <si>
    <t>_E</t>
  </si>
  <si>
    <t>Exp_uppgift</t>
  </si>
  <si>
    <t>u17_3</t>
  </si>
  <si>
    <t>u17_2</t>
  </si>
  <si>
    <t>u17_1</t>
  </si>
  <si>
    <t>u16c_2</t>
  </si>
  <si>
    <t>u16c_1</t>
  </si>
  <si>
    <t>u16b_2</t>
  </si>
  <si>
    <t>u16b_1</t>
  </si>
  <si>
    <t>u16a_1</t>
  </si>
  <si>
    <t>u15_3</t>
  </si>
  <si>
    <t>u15_2</t>
  </si>
  <si>
    <t>u15_1</t>
  </si>
  <si>
    <t>u14c_1</t>
  </si>
  <si>
    <t>u14b_2</t>
  </si>
  <si>
    <t>u14b_1</t>
  </si>
  <si>
    <t>u14a_1</t>
  </si>
  <si>
    <t>u13_3</t>
  </si>
  <si>
    <t>u13_2</t>
  </si>
  <si>
    <t>u13_1</t>
  </si>
  <si>
    <t>u12_3</t>
  </si>
  <si>
    <t>u12_2</t>
  </si>
  <si>
    <t>u12_1</t>
  </si>
  <si>
    <t>u8_1</t>
  </si>
  <si>
    <t>u7_1</t>
  </si>
  <si>
    <t>u6_1</t>
  </si>
  <si>
    <t>u5_1</t>
  </si>
  <si>
    <t>u4_1</t>
  </si>
  <si>
    <t>u3_1</t>
  </si>
  <si>
    <t>u2_1</t>
  </si>
  <si>
    <t>u1_1</t>
  </si>
  <si>
    <t>e1_9</t>
  </si>
  <si>
    <t>e1_8</t>
  </si>
  <si>
    <t>e1_7</t>
  </si>
  <si>
    <t>e1_6</t>
  </si>
  <si>
    <t>e1_5</t>
  </si>
  <si>
    <t>e1_4</t>
  </si>
  <si>
    <t>e1_3</t>
  </si>
  <si>
    <t>e1_2</t>
  </si>
  <si>
    <t>e1_1</t>
  </si>
  <si>
    <t>kon</t>
  </si>
  <si>
    <t>Elev</t>
  </si>
  <si>
    <t>∑ (C%2bA)</t>
  </si>
  <si>
    <t xml:space="preserve">                Elev</t>
  </si>
  <si>
    <t>Ej deldagit</t>
  </si>
  <si>
    <t>P-bet</t>
  </si>
  <si>
    <t>A%2BC</t>
  </si>
  <si>
    <t>e</t>
  </si>
  <si>
    <t>u</t>
  </si>
  <si>
    <t>DATA_KEY_VALIDATION</t>
  </si>
  <si>
    <t>Resultatblankett Fysik 1 vt14</t>
  </si>
  <si>
    <t>6544-6164-fy1-vt2014</t>
  </si>
  <si>
    <t>u3_2</t>
  </si>
  <si>
    <t>u6_2</t>
  </si>
  <si>
    <t>u8_2</t>
  </si>
  <si>
    <t>u8_3</t>
  </si>
  <si>
    <t>u9_1</t>
  </si>
  <si>
    <t>u9_2</t>
  </si>
  <si>
    <t>u9_3</t>
  </si>
  <si>
    <t>u10a_1</t>
  </si>
  <si>
    <t>u10a_2</t>
  </si>
  <si>
    <t>u10b_1</t>
  </si>
  <si>
    <t>u10b_2</t>
  </si>
  <si>
    <t>u11a_1</t>
  </si>
  <si>
    <t>u11b_1</t>
  </si>
  <si>
    <t>u11c_1</t>
  </si>
  <si>
    <t>u11c_2</t>
  </si>
  <si>
    <t>u12_4</t>
  </si>
  <si>
    <t>u12_5</t>
  </si>
  <si>
    <t>u12_6</t>
  </si>
  <si>
    <t>u12_7</t>
  </si>
  <si>
    <t>u12_8</t>
  </si>
  <si>
    <t>u14c_2</t>
  </si>
  <si>
    <t>u14c_3</t>
  </si>
  <si>
    <t>Ej deltagit</t>
  </si>
  <si>
    <t>Program</t>
  </si>
  <si>
    <t>Kön</t>
  </si>
  <si>
    <t>∑Tot</t>
  </si>
  <si>
    <t>NA</t>
  </si>
  <si>
    <t>TE</t>
  </si>
  <si>
    <t>KVux</t>
  </si>
  <si>
    <t>NB</t>
  </si>
  <si>
    <t>BA</t>
  </si>
  <si>
    <t>BF</t>
  </si>
  <si>
    <t>EK</t>
  </si>
  <si>
    <t>EE</t>
  </si>
  <si>
    <t>ES</t>
  </si>
  <si>
    <t>FT</t>
  </si>
  <si>
    <t>HA</t>
  </si>
  <si>
    <t>HV</t>
  </si>
  <si>
    <t>HT</t>
  </si>
  <si>
    <t>HU</t>
  </si>
  <si>
    <t>IN</t>
  </si>
  <si>
    <t>RL</t>
  </si>
  <si>
    <t>SA</t>
  </si>
  <si>
    <t>VF</t>
  </si>
  <si>
    <t>VO</t>
  </si>
  <si>
    <t>moder</t>
  </si>
  <si>
    <t>k_bet</t>
  </si>
  <si>
    <t>Annat modersmål</t>
  </si>
  <si>
    <t>program</t>
  </si>
  <si>
    <t>Namn</t>
  </si>
  <si>
    <t>Löpnr</t>
  </si>
  <si>
    <t>lopnr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</si>
</sst>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2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rgb="FF000000"/>
      <name val="Calibri"/>
      <family val="2"/>
    </font>
    <font>
      <sz val="10"/>
      <color theme="6" tint="0.59999389629810485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6" fillId="0" borderId="0"/>
  </cellStyleXfs>
  <cellXfs count="44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6" borderId="0" xfId="0" applyFill="1"/>
    <xf numFmtId="0" fontId="7" fillId="2" borderId="1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8" fillId="5" borderId="1" xfId="0" applyFont="1" applyFill="1" applyBorder="1" applyAlignment="1">
      <alignment textRotation="90" wrapText="1"/>
    </xf>
    <xf numFmtId="0" fontId="7" fillId="2" borderId="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6" fillId="0" borderId="0" xfId="0" applyFont="1"/>
    <xf numFmtId="1" fontId="0" fillId="0" borderId="0" xfId="0" applyNumberFormat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textRotation="90"/>
    </xf>
    <xf numFmtId="0" fontId="0" fillId="8" borderId="0" xfId="0" applyFill="1" applyBorder="1" applyAlignment="1">
      <alignment textRotation="90"/>
    </xf>
    <xf numFmtId="0" fontId="0" fillId="8" borderId="1" xfId="0" applyFill="1" applyBorder="1" applyAlignment="1">
      <alignment horizontal="center"/>
    </xf>
    <xf numFmtId="0" fontId="11" fillId="0" borderId="5" xfId="0" applyFont="1" applyFill="1" applyBorder="1"/>
    <xf numFmtId="0" fontId="11" fillId="0" borderId="6" xfId="0" applyFont="1" applyFill="1" applyBorder="1"/>
    <xf numFmtId="0" fontId="12" fillId="0" borderId="6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9" borderId="7" xfId="0" applyFont="1" applyFill="1" applyBorder="1"/>
    <xf numFmtId="0" fontId="16" fillId="9" borderId="9" xfId="0" applyFont="1" applyFill="1" applyBorder="1"/>
    <xf numFmtId="0" fontId="15" fillId="9" borderId="9" xfId="0" applyFont="1" applyFill="1" applyBorder="1"/>
    <xf numFmtId="0" fontId="16" fillId="9" borderId="11" xfId="0" applyFont="1" applyFill="1" applyBorder="1"/>
    <xf numFmtId="0" fontId="11" fillId="10" borderId="0" xfId="0" applyFont="1" applyFill="1" applyBorder="1"/>
    <xf numFmtId="0" fontId="17" fillId="1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9" fillId="9" borderId="6" xfId="0" applyFont="1" applyFill="1" applyBorder="1"/>
    <xf numFmtId="0" fontId="11" fillId="9" borderId="6" xfId="0" applyFont="1" applyFill="1" applyBorder="1"/>
    <xf numFmtId="0" fontId="11" fillId="9" borderId="13" xfId="0" applyFont="1" applyFill="1" applyBorder="1"/>
    <xf numFmtId="0" fontId="11" fillId="9" borderId="30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15" xfId="0" applyFont="1" applyFill="1" applyBorder="1"/>
    <xf numFmtId="0" fontId="17" fillId="0" borderId="21" xfId="0" applyFont="1" applyFill="1" applyBorder="1"/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33" xfId="0" applyFont="1" applyFill="1" applyBorder="1"/>
    <xf numFmtId="0" fontId="17" fillId="6" borderId="1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0" xfId="0" applyBorder="1"/>
    <xf numFmtId="0" fontId="17" fillId="6" borderId="35" xfId="0" applyFont="1" applyFill="1" applyBorder="1" applyAlignment="1">
      <alignment horizontal="center" vertical="center"/>
    </xf>
    <xf numFmtId="0" fontId="17" fillId="0" borderId="17" xfId="0" applyFont="1" applyFill="1" applyBorder="1"/>
    <xf numFmtId="0" fontId="17" fillId="0" borderId="36" xfId="0" applyFont="1" applyFill="1" applyBorder="1"/>
    <xf numFmtId="0" fontId="17" fillId="0" borderId="34" xfId="0" applyFont="1" applyFill="1" applyBorder="1"/>
    <xf numFmtId="0" fontId="0" fillId="0" borderId="17" xfId="0" applyBorder="1"/>
    <xf numFmtId="0" fontId="0" fillId="0" borderId="16" xfId="0" applyBorder="1"/>
    <xf numFmtId="0" fontId="0" fillId="0" borderId="37" xfId="0" applyBorder="1"/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/>
    </xf>
    <xf numFmtId="0" fontId="11" fillId="10" borderId="5" xfId="0" applyFont="1" applyFill="1" applyBorder="1"/>
    <xf numFmtId="0" fontId="11" fillId="10" borderId="17" xfId="0" applyFont="1" applyFill="1" applyBorder="1"/>
    <xf numFmtId="0" fontId="11" fillId="10" borderId="45" xfId="0" applyFont="1" applyFill="1" applyBorder="1"/>
    <xf numFmtId="0" fontId="11" fillId="10" borderId="6" xfId="0" applyFont="1" applyFill="1" applyBorder="1"/>
    <xf numFmtId="0" fontId="17" fillId="10" borderId="6" xfId="0" applyFont="1" applyFill="1" applyBorder="1"/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3" fillId="0" borderId="9" xfId="0" applyFont="1" applyFill="1" applyBorder="1"/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5" fillId="9" borderId="7" xfId="0" applyFont="1" applyFill="1" applyBorder="1"/>
    <xf numFmtId="0" fontId="17" fillId="0" borderId="35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6" fillId="9" borderId="51" xfId="0" applyFont="1" applyFill="1" applyBorder="1"/>
    <xf numFmtId="0" fontId="17" fillId="0" borderId="5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3" fillId="0" borderId="58" xfId="0" applyFont="1" applyFill="1" applyBorder="1"/>
    <xf numFmtId="0" fontId="16" fillId="9" borderId="58" xfId="0" applyFont="1" applyFill="1" applyBorder="1"/>
    <xf numFmtId="0" fontId="17" fillId="0" borderId="62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1" fillId="10" borderId="52" xfId="0" applyFont="1" applyFill="1" applyBorder="1"/>
    <xf numFmtId="0" fontId="11" fillId="10" borderId="59" xfId="0" applyFont="1" applyFill="1" applyBorder="1"/>
    <xf numFmtId="0" fontId="11" fillId="10" borderId="53" xfId="0" applyFont="1" applyFill="1" applyBorder="1"/>
    <xf numFmtId="0" fontId="11" fillId="10" borderId="60" xfId="0" applyFont="1" applyFill="1" applyBorder="1"/>
    <xf numFmtId="0" fontId="19" fillId="8" borderId="26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9" fillId="8" borderId="75" xfId="0" applyFont="1" applyFill="1" applyBorder="1" applyAlignment="1">
      <alignment horizontal="center" vertical="center"/>
    </xf>
    <xf numFmtId="0" fontId="19" fillId="8" borderId="63" xfId="0" applyFont="1" applyFill="1" applyBorder="1" applyAlignment="1">
      <alignment horizontal="center" vertical="center"/>
    </xf>
    <xf numFmtId="0" fontId="19" fillId="8" borderId="73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65" xfId="0" applyFont="1" applyFill="1" applyBorder="1" applyAlignment="1">
      <alignment horizontal="center" vertical="center"/>
    </xf>
    <xf numFmtId="0" fontId="19" fillId="8" borderId="71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8" borderId="7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39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72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2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textRotation="90"/>
    </xf>
    <xf numFmtId="0" fontId="0" fillId="4" borderId="0" xfId="0" applyFill="1"/>
    <xf numFmtId="0" fontId="6" fillId="4" borderId="0" xfId="0" applyFont="1" applyFill="1" applyAlignment="1">
      <alignment horizontal="center"/>
    </xf>
    <xf numFmtId="0" fontId="0" fillId="0" borderId="1" xfId="0" applyFill="1" applyBorder="1"/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8" borderId="7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/>
    </xf>
    <xf numFmtId="0" fontId="16" fillId="9" borderId="10" xfId="0" applyFont="1" applyFill="1" applyBorder="1"/>
    <xf numFmtId="0" fontId="11" fillId="0" borderId="10" xfId="0" applyFont="1" applyFill="1" applyBorder="1"/>
    <xf numFmtId="0" fontId="11" fillId="0" borderId="8" xfId="0" applyFont="1" applyFill="1" applyBorder="1"/>
    <xf numFmtId="0" fontId="16" fillId="9" borderId="8" xfId="0" applyFont="1" applyFill="1" applyBorder="1"/>
    <xf numFmtId="0" fontId="16" fillId="12" borderId="0" xfId="0" applyFont="1" applyFill="1" applyBorder="1"/>
    <xf numFmtId="0" fontId="0" fillId="14" borderId="0" xfId="0" applyFill="1"/>
    <xf numFmtId="0" fontId="10" fillId="0" borderId="0" xfId="0" applyFont="1" applyFill="1"/>
    <xf numFmtId="0" fontId="0" fillId="0" borderId="1" xfId="0" applyFill="1" applyBorder="1" applyAlignment="1">
      <alignment horizontal="left"/>
    </xf>
    <xf numFmtId="2" fontId="0" fillId="8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7" xfId="0" applyBorder="1" applyAlignment="1">
      <alignment horizontal="center" vertical="top"/>
    </xf>
    <xf numFmtId="1" fontId="0" fillId="0" borderId="78" xfId="0" applyNumberFormat="1" applyBorder="1" applyAlignment="1">
      <alignment horizontal="center" vertical="top" wrapText="1"/>
    </xf>
    <xf numFmtId="1" fontId="0" fillId="0" borderId="79" xfId="0" applyNumberFormat="1" applyBorder="1" applyAlignment="1">
      <alignment horizontal="center" vertical="top" wrapText="1"/>
    </xf>
    <xf numFmtId="0" fontId="0" fillId="0" borderId="80" xfId="0" applyBorder="1"/>
    <xf numFmtId="0" fontId="0" fillId="0" borderId="81" xfId="0" applyBorder="1"/>
    <xf numFmtId="0" fontId="0" fillId="0" borderId="82" xfId="0" applyBorder="1"/>
    <xf numFmtId="1" fontId="0" fillId="0" borderId="26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textRotation="9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textRotation="90"/>
    </xf>
    <xf numFmtId="0" fontId="7" fillId="2" borderId="4" xfId="0" applyFont="1" applyFill="1" applyBorder="1" applyAlignment="1" applyProtection="1">
      <alignment horizontal="center" textRotation="90"/>
    </xf>
    <xf numFmtId="0" fontId="8" fillId="0" borderId="1" xfId="0" applyFont="1" applyFill="1" applyBorder="1" applyAlignment="1" applyProtection="1">
      <alignment textRotation="90" wrapText="1"/>
    </xf>
    <xf numFmtId="0" fontId="8" fillId="0" borderId="1" xfId="0" applyFont="1" applyFill="1" applyBorder="1" applyAlignment="1" applyProtection="1">
      <alignment horizontal="center" textRotation="90" wrapText="1"/>
    </xf>
    <xf numFmtId="0" fontId="8" fillId="5" borderId="1" xfId="0" applyFont="1" applyFill="1" applyBorder="1" applyAlignment="1" applyProtection="1">
      <alignment textRotation="90" wrapText="1"/>
    </xf>
    <xf numFmtId="0" fontId="0" fillId="0" borderId="0" xfId="0" applyProtection="1"/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16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wrapText="1"/>
    </xf>
    <xf numFmtId="0" fontId="0" fillId="7" borderId="1" xfId="0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0" fontId="0" fillId="13" borderId="0" xfId="0" applyFill="1" applyProtection="1"/>
    <xf numFmtId="0" fontId="0" fillId="7" borderId="0" xfId="0" applyFill="1" applyProtection="1"/>
    <xf numFmtId="0" fontId="0" fillId="11" borderId="0" xfId="0" applyFill="1" applyProtection="1"/>
    <xf numFmtId="0" fontId="3" fillId="0" borderId="0" xfId="0" applyFont="1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 wrapText="1"/>
    </xf>
    <xf numFmtId="0" fontId="0" fillId="13" borderId="1" xfId="0" applyFont="1" applyFill="1" applyBorder="1" applyAlignment="1" applyProtection="1"/>
    <xf numFmtId="0" fontId="0" fillId="7" borderId="1" xfId="0" applyFont="1" applyFill="1" applyBorder="1" applyAlignment="1" applyProtection="1"/>
    <xf numFmtId="0" fontId="0" fillId="0" borderId="1" xfId="0" applyFont="1" applyBorder="1" applyAlignment="1" applyProtection="1"/>
    <xf numFmtId="0" fontId="0" fillId="15" borderId="0" xfId="0" applyFont="1" applyFill="1" applyBorder="1" applyAlignment="1" applyProtection="1"/>
    <xf numFmtId="0" fontId="3" fillId="17" borderId="1" xfId="0" applyFont="1" applyFill="1" applyBorder="1" applyAlignment="1" applyProtection="1">
      <alignment horizontal="center" textRotation="90"/>
    </xf>
    <xf numFmtId="0" fontId="0" fillId="0" borderId="0" xfId="0" applyFont="1" applyFill="1" applyBorder="1" applyAlignment="1" applyProtection="1">
      <alignment horizontal="center" textRotation="90"/>
    </xf>
    <xf numFmtId="0" fontId="0" fillId="7" borderId="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13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17" borderId="0" xfId="0" applyFont="1" applyFill="1" applyAlignment="1" applyProtection="1">
      <alignment horizontal="center"/>
    </xf>
    <xf numFmtId="0" fontId="3" fillId="17" borderId="1" xfId="0" applyFont="1" applyFill="1" applyBorder="1" applyProtection="1"/>
    <xf numFmtId="1" fontId="3" fillId="17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2" fillId="7" borderId="0" xfId="1" applyFont="1" applyFill="1" applyBorder="1" applyAlignment="1" applyProtection="1">
      <alignment horizontal="center"/>
    </xf>
    <xf numFmtId="0" fontId="2" fillId="13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1" fillId="17" borderId="1" xfId="1" applyFont="1" applyFill="1" applyBorder="1" applyAlignment="1" applyProtection="1">
      <alignment horizontal="center"/>
    </xf>
    <xf numFmtId="0" fontId="1" fillId="7" borderId="0" xfId="1" applyFill="1" applyBorder="1" applyAlignment="1" applyProtection="1">
      <alignment horizontal="center"/>
    </xf>
    <xf numFmtId="0" fontId="1" fillId="13" borderId="0" xfId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1" fillId="17" borderId="1" xfId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13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center"/>
    </xf>
    <xf numFmtId="1" fontId="0" fillId="7" borderId="0" xfId="0" applyNumberFormat="1" applyFill="1" applyBorder="1" applyAlignment="1" applyProtection="1">
      <alignment horizontal="center"/>
    </xf>
    <xf numFmtId="0" fontId="0" fillId="14" borderId="0" xfId="0" applyFill="1" applyBorder="1" applyAlignment="1" applyProtection="1">
      <alignment horizontal="center"/>
    </xf>
    <xf numFmtId="0" fontId="0" fillId="14" borderId="0" xfId="0" applyFill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7" borderId="0" xfId="0" applyFill="1" applyProtection="1">
      <protection hidden="1"/>
    </xf>
    <xf numFmtId="0" fontId="0" fillId="13" borderId="0" xfId="0" applyFill="1" applyProtection="1">
      <protection hidden="1"/>
    </xf>
    <xf numFmtId="0" fontId="0" fillId="11" borderId="0" xfId="0" applyFill="1" applyProtection="1">
      <protection hidden="1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>
      <alignment horizontal="center"/>
    </xf>
    <xf numFmtId="0" fontId="0" fillId="6" borderId="0" xfId="0" applyFill="1" applyBorder="1" applyAlignment="1" applyProtection="1">
      <alignment horizontal="center"/>
    </xf>
    <xf numFmtId="0" fontId="0" fillId="0" borderId="1" xfId="0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83" xfId="0" applyNumberFormat="1" applyBorder="1" applyAlignment="1">
      <alignment horizontal="center" wrapText="1"/>
    </xf>
    <xf numFmtId="0" fontId="23" fillId="17" borderId="1" xfId="1" applyFont="1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  <protection locked="0"/>
    </xf>
    <xf numFmtId="0" fontId="25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/>
    <xf numFmtId="0" fontId="1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1" xfId="0" applyFill="1" applyBorder="1" applyAlignment="1">
      <alignment horizontal="left"/>
    </xf>
    <xf numFmtId="0" fontId="0" fillId="19" borderId="0" xfId="0" applyFill="1"/>
    <xf numFmtId="0" fontId="17" fillId="19" borderId="20" xfId="0" applyFont="1" applyFill="1" applyBorder="1" applyAlignment="1">
      <alignment horizontal="center" vertical="center"/>
    </xf>
    <xf numFmtId="0" fontId="17" fillId="19" borderId="38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9" borderId="21" xfId="0" applyFont="1" applyFill="1" applyBorder="1" applyAlignment="1">
      <alignment horizontal="center" vertical="center"/>
    </xf>
    <xf numFmtId="0" fontId="17" fillId="19" borderId="39" xfId="0" applyFont="1" applyFill="1" applyBorder="1" applyAlignment="1">
      <alignment horizontal="center" vertical="center"/>
    </xf>
    <xf numFmtId="0" fontId="17" fillId="19" borderId="3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17" fillId="3" borderId="2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1" fillId="19" borderId="6" xfId="0" applyFont="1" applyFill="1" applyBorder="1"/>
    <xf numFmtId="0" fontId="16" fillId="20" borderId="9" xfId="0" applyFont="1" applyFill="1" applyBorder="1"/>
    <xf numFmtId="0" fontId="17" fillId="19" borderId="28" xfId="0" applyFont="1" applyFill="1" applyBorder="1" applyAlignment="1">
      <alignment horizontal="center"/>
    </xf>
    <xf numFmtId="0" fontId="11" fillId="20" borderId="6" xfId="0" applyFont="1" applyFill="1" applyBorder="1"/>
    <xf numFmtId="0" fontId="17" fillId="19" borderId="17" xfId="0" applyFont="1" applyFill="1" applyBorder="1"/>
    <xf numFmtId="0" fontId="17" fillId="19" borderId="36" xfId="0" applyFont="1" applyFill="1" applyBorder="1"/>
    <xf numFmtId="0" fontId="0" fillId="19" borderId="17" xfId="0" applyFill="1" applyBorder="1"/>
    <xf numFmtId="0" fontId="0" fillId="18" borderId="0" xfId="0" applyFill="1"/>
    <xf numFmtId="0" fontId="0" fillId="18" borderId="0" xfId="0" applyFill="1" applyBorder="1" applyAlignment="1">
      <alignment textRotation="90"/>
    </xf>
    <xf numFmtId="0" fontId="0" fillId="18" borderId="1" xfId="0" applyFill="1" applyBorder="1"/>
    <xf numFmtId="0" fontId="0" fillId="18" borderId="1" xfId="0" applyFill="1" applyBorder="1" applyAlignment="1">
      <alignment horizontal="center"/>
    </xf>
    <xf numFmtId="0" fontId="0" fillId="18" borderId="0" xfId="0" applyFill="1" applyProtection="1">
      <protection hidden="1"/>
    </xf>
    <xf numFmtId="0" fontId="0" fillId="0" borderId="4" xfId="0" applyFill="1" applyBorder="1" applyAlignment="1">
      <alignment horizontal="center"/>
    </xf>
    <xf numFmtId="2" fontId="0" fillId="8" borderId="1" xfId="0" applyNumberFormat="1" applyFill="1" applyBorder="1"/>
    <xf numFmtId="0" fontId="0" fillId="0" borderId="1" xfId="0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Protection="1">
      <protection locked="0"/>
    </xf>
    <xf numFmtId="1" fontId="0" fillId="11" borderId="3" xfId="0" applyNumberFormat="1" applyFill="1" applyBorder="1" applyAlignment="1">
      <alignment horizontal="center"/>
    </xf>
    <xf numFmtId="1" fontId="0" fillId="11" borderId="3" xfId="0" applyNumberFormat="1" applyFill="1" applyBorder="1"/>
    <xf numFmtId="1" fontId="0" fillId="11" borderId="1" xfId="0" applyNumberFormat="1" applyFill="1" applyBorder="1" applyAlignment="1">
      <alignment horizontal="center"/>
    </xf>
    <xf numFmtId="1" fontId="24" fillId="11" borderId="1" xfId="0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4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/>
    <xf numFmtId="0" fontId="7" fillId="21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textRotation="90"/>
    </xf>
    <xf numFmtId="0" fontId="7" fillId="21" borderId="0" xfId="0" applyFont="1" applyFill="1" applyBorder="1" applyAlignment="1" applyProtection="1">
      <alignment horizontal="center" textRotation="90"/>
    </xf>
    <xf numFmtId="0" fontId="27" fillId="21" borderId="0" xfId="0" applyFont="1" applyFill="1" applyBorder="1" applyAlignment="1" applyProtection="1">
      <alignment horizontal="left" textRotation="90"/>
    </xf>
    <xf numFmtId="0" fontId="27" fillId="21" borderId="15" xfId="0" applyFont="1" applyFill="1" applyBorder="1" applyAlignment="1" applyProtection="1">
      <alignment horizontal="left" textRotation="90"/>
    </xf>
    <xf numFmtId="49" fontId="7" fillId="0" borderId="0" xfId="0" applyNumberFormat="1" applyFont="1" applyFill="1" applyBorder="1" applyAlignment="1" applyProtection="1"/>
    <xf numFmtId="0" fontId="7" fillId="21" borderId="85" xfId="0" applyFont="1" applyFill="1" applyBorder="1" applyAlignment="1" applyProtection="1">
      <alignment horizontal="center" textRotation="90"/>
    </xf>
    <xf numFmtId="0" fontId="7" fillId="22" borderId="84" xfId="0" applyFont="1" applyFill="1" applyBorder="1" applyAlignment="1" applyProtection="1">
      <alignment horizontal="center" textRotation="90"/>
    </xf>
    <xf numFmtId="0" fontId="7" fillId="21" borderId="15" xfId="0" applyFont="1" applyFill="1" applyBorder="1" applyAlignment="1" applyProtection="1">
      <alignment horizontal="center" textRotation="90"/>
    </xf>
    <xf numFmtId="0" fontId="7" fillId="21" borderId="15" xfId="0" applyFont="1" applyFill="1" applyBorder="1" applyAlignment="1" applyProtection="1">
      <alignment horizontal="center"/>
    </xf>
    <xf numFmtId="0" fontId="7" fillId="21" borderId="0" xfId="0" applyFont="1" applyFill="1" applyBorder="1" applyAlignment="1" applyProtection="1">
      <alignment horizontal="center" wrapText="1"/>
    </xf>
    <xf numFmtId="0" fontId="7" fillId="21" borderId="0" xfId="0" applyFont="1" applyFill="1" applyBorder="1" applyAlignment="1" applyProtection="1">
      <alignment wrapText="1"/>
    </xf>
    <xf numFmtId="0" fontId="7" fillId="21" borderId="0" xfId="0" applyFont="1" applyFill="1" applyBorder="1" applyAlignment="1" applyProtection="1">
      <alignment horizontal="left" wrapText="1"/>
    </xf>
    <xf numFmtId="0" fontId="7" fillId="21" borderId="0" xfId="0" applyFont="1" applyFill="1" applyBorder="1" applyAlignment="1" applyProtection="1">
      <alignment horizontal="left"/>
    </xf>
    <xf numFmtId="0" fontId="27" fillId="21" borderId="0" xfId="2" applyFont="1" applyFill="1" applyBorder="1" applyAlignment="1" applyProtection="1">
      <alignment horizontal="center" textRotation="90"/>
    </xf>
    <xf numFmtId="0" fontId="28" fillId="21" borderId="0" xfId="0" applyFont="1" applyFill="1" applyBorder="1" applyAlignment="1" applyProtection="1">
      <alignment horizontal="left"/>
    </xf>
    <xf numFmtId="0" fontId="29" fillId="21" borderId="0" xfId="0" applyFont="1" applyFill="1" applyBorder="1" applyAlignment="1" applyProtection="1">
      <alignment horizontal="center" wrapText="1"/>
    </xf>
    <xf numFmtId="0" fontId="29" fillId="21" borderId="0" xfId="0" applyFont="1" applyFill="1" applyBorder="1" applyAlignment="1" applyProtection="1">
      <alignment horizontal="left"/>
    </xf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0" fontId="7" fillId="21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22" borderId="84" xfId="0" applyFont="1" applyFill="1" applyBorder="1" applyAlignment="1" applyProtection="1">
      <alignment horizontal="center" textRotation="90"/>
    </xf>
    <xf numFmtId="0" fontId="7" fillId="22" borderId="84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27" fillId="21" borderId="15" xfId="0" applyFont="1" applyFill="1" applyBorder="1" applyAlignment="1" applyProtection="1">
      <alignment horizontal="left" textRotation="90"/>
    </xf>
    <xf numFmtId="0" fontId="0" fillId="6" borderId="0" xfId="0" applyFill="1" applyProtection="1"/>
    <xf numFmtId="0" fontId="0" fillId="0" borderId="0" xfId="0" applyFill="1" applyProtection="1"/>
    <xf numFmtId="0" fontId="0" fillId="8" borderId="0" xfId="0" applyFill="1" applyBorder="1" applyAlignment="1" applyProtection="1">
      <alignment textRotation="90"/>
    </xf>
    <xf numFmtId="0" fontId="0" fillId="0" borderId="1" xfId="0" applyFill="1" applyBorder="1" applyAlignment="1" applyProtection="1">
      <alignment horizontal="center"/>
    </xf>
    <xf numFmtId="0" fontId="0" fillId="8" borderId="1" xfId="0" applyFill="1" applyBorder="1" applyAlignment="1">
      <alignment horizontal="center" textRotation="90"/>
    </xf>
    <xf numFmtId="16" fontId="0" fillId="8" borderId="1" xfId="0" applyNumberFormat="1" applyFill="1" applyBorder="1" applyAlignment="1">
      <alignment horizontal="center" textRotation="90"/>
    </xf>
    <xf numFmtId="0" fontId="29" fillId="21" borderId="0" xfId="0" applyFont="1" applyFill="1" applyBorder="1" applyAlignment="1" applyProtection="1">
      <alignment horizontal="left"/>
    </xf>
    <xf numFmtId="0" fontId="7" fillId="21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22" borderId="84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7" fillId="21" borderId="0" xfId="0" applyFont="1" applyFill="1" applyBorder="1" applyAlignment="1" applyProtection="1">
      <alignment horizontal="center" textRotation="90" wrapText="1"/>
    </xf>
    <xf numFmtId="0" fontId="17" fillId="0" borderId="56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9" fontId="17" fillId="0" borderId="69" xfId="0" applyNumberFormat="1" applyFont="1" applyFill="1" applyBorder="1" applyAlignment="1">
      <alignment horizontal="center"/>
    </xf>
    <xf numFmtId="9" fontId="17" fillId="0" borderId="67" xfId="0" applyNumberFormat="1" applyFont="1" applyFill="1" applyBorder="1" applyAlignment="1">
      <alignment horizontal="center"/>
    </xf>
    <xf numFmtId="9" fontId="17" fillId="0" borderId="68" xfId="0" applyNumberFormat="1" applyFont="1" applyFill="1" applyBorder="1" applyAlignment="1">
      <alignment horizontal="center"/>
    </xf>
    <xf numFmtId="9" fontId="22" fillId="0" borderId="69" xfId="0" applyNumberFormat="1" applyFont="1" applyFill="1" applyBorder="1" applyAlignment="1">
      <alignment horizontal="center"/>
    </xf>
    <xf numFmtId="9" fontId="22" fillId="0" borderId="67" xfId="0" applyNumberFormat="1" applyFont="1" applyFill="1" applyBorder="1" applyAlignment="1">
      <alignment horizontal="center"/>
    </xf>
    <xf numFmtId="9" fontId="22" fillId="0" borderId="70" xfId="0" applyNumberFormat="1" applyFont="1" applyFill="1" applyBorder="1" applyAlignment="1">
      <alignment horizontal="center"/>
    </xf>
    <xf numFmtId="9" fontId="17" fillId="0" borderId="66" xfId="0" applyNumberFormat="1" applyFont="1" applyFill="1" applyBorder="1" applyAlignment="1">
      <alignment horizontal="center"/>
    </xf>
    <xf numFmtId="0" fontId="18" fillId="10" borderId="12" xfId="0" applyFont="1" applyFill="1" applyBorder="1" applyAlignment="1">
      <alignment vertical="top" wrapText="1"/>
    </xf>
    <xf numFmtId="0" fontId="18" fillId="0" borderId="6" xfId="0" applyFont="1" applyFill="1" applyBorder="1" applyAlignment="1"/>
    <xf numFmtId="0" fontId="18" fillId="0" borderId="59" xfId="0" applyFont="1" applyFill="1" applyBorder="1" applyAlignment="1"/>
    <xf numFmtId="0" fontId="18" fillId="10" borderId="15" xfId="0" applyFont="1" applyFill="1" applyBorder="1" applyAlignment="1">
      <alignment vertical="top"/>
    </xf>
    <xf numFmtId="0" fontId="18" fillId="0" borderId="0" xfId="0" applyFont="1" applyFill="1" applyBorder="1" applyAlignment="1"/>
    <xf numFmtId="0" fontId="18" fillId="0" borderId="60" xfId="0" applyFont="1" applyFill="1" applyBorder="1" applyAlignment="1"/>
    <xf numFmtId="0" fontId="18" fillId="10" borderId="22" xfId="0" applyFont="1" applyFill="1" applyBorder="1" applyAlignment="1">
      <alignment vertical="top"/>
    </xf>
    <xf numFmtId="0" fontId="18" fillId="0" borderId="23" xfId="0" applyFont="1" applyFill="1" applyBorder="1" applyAlignment="1"/>
    <xf numFmtId="0" fontId="18" fillId="0" borderId="61" xfId="0" applyFont="1" applyFill="1" applyBorder="1" applyAlignment="1"/>
    <xf numFmtId="0" fontId="17" fillId="0" borderId="1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8" fillId="0" borderId="14" xfId="0" applyFont="1" applyFill="1" applyBorder="1" applyAlignment="1"/>
    <xf numFmtId="0" fontId="18" fillId="0" borderId="18" xfId="0" applyFont="1" applyFill="1" applyBorder="1" applyAlignment="1"/>
    <xf numFmtId="0" fontId="18" fillId="0" borderId="26" xfId="0" applyFont="1" applyFill="1" applyBorder="1" applyAlignment="1"/>
    <xf numFmtId="0" fontId="15" fillId="9" borderId="8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58" xfId="0" applyFont="1" applyFill="1" applyBorder="1" applyAlignment="1">
      <alignment horizontal="center"/>
    </xf>
    <xf numFmtId="0" fontId="18" fillId="10" borderId="52" xfId="0" applyFont="1" applyFill="1" applyBorder="1" applyAlignment="1">
      <alignment vertical="top" wrapText="1"/>
    </xf>
    <xf numFmtId="0" fontId="18" fillId="0" borderId="13" xfId="0" applyFont="1" applyFill="1" applyBorder="1" applyAlignment="1"/>
    <xf numFmtId="0" fontId="18" fillId="0" borderId="53" xfId="0" applyFont="1" applyFill="1" applyBorder="1" applyAlignment="1"/>
    <xf numFmtId="0" fontId="18" fillId="0" borderId="16" xfId="0" applyFont="1" applyFill="1" applyBorder="1" applyAlignment="1"/>
    <xf numFmtId="0" fontId="18" fillId="0" borderId="54" xfId="0" applyFont="1" applyFill="1" applyBorder="1" applyAlignment="1"/>
    <xf numFmtId="0" fontId="18" fillId="0" borderId="24" xfId="0" applyFont="1" applyFill="1" applyBorder="1" applyAlignment="1"/>
    <xf numFmtId="0" fontId="18" fillId="10" borderId="5" xfId="0" applyFont="1" applyFill="1" applyBorder="1" applyAlignment="1">
      <alignment vertical="top" wrapText="1"/>
    </xf>
    <xf numFmtId="0" fontId="18" fillId="10" borderId="17" xfId="0" applyFont="1" applyFill="1" applyBorder="1" applyAlignment="1">
      <alignment vertical="top"/>
    </xf>
    <xf numFmtId="0" fontId="18" fillId="10" borderId="25" xfId="0" applyFont="1" applyFill="1" applyBorder="1" applyAlignment="1">
      <alignment vertical="top"/>
    </xf>
    <xf numFmtId="0" fontId="6" fillId="8" borderId="19" xfId="0" applyFont="1" applyFill="1" applyBorder="1" applyAlignment="1" applyProtection="1">
      <alignment horizontal="center" textRotation="90"/>
    </xf>
    <xf numFmtId="0" fontId="6" fillId="8" borderId="2" xfId="0" applyFont="1" applyFill="1" applyBorder="1" applyAlignment="1" applyProtection="1">
      <alignment horizontal="center" textRotation="90"/>
    </xf>
    <xf numFmtId="0" fontId="6" fillId="8" borderId="3" xfId="0" applyFont="1" applyFill="1" applyBorder="1" applyAlignment="1" applyProtection="1">
      <alignment horizontal="center" textRotation="90"/>
    </xf>
    <xf numFmtId="0" fontId="6" fillId="8" borderId="19" xfId="0" applyFont="1" applyFill="1" applyBorder="1" applyAlignment="1">
      <alignment horizontal="center" textRotation="90"/>
    </xf>
    <xf numFmtId="0" fontId="6" fillId="8" borderId="2" xfId="0" applyFont="1" applyFill="1" applyBorder="1" applyAlignment="1">
      <alignment horizontal="center" textRotation="90"/>
    </xf>
    <xf numFmtId="0" fontId="6" fillId="8" borderId="3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9" fontId="17" fillId="0" borderId="21" xfId="0" applyNumberFormat="1" applyFont="1" applyFill="1" applyBorder="1" applyAlignment="1">
      <alignment horizontal="center"/>
    </xf>
    <xf numFmtId="9" fontId="9" fillId="0" borderId="21" xfId="0" applyNumberFormat="1" applyFont="1" applyFill="1" applyBorder="1" applyAlignment="1">
      <alignment horizontal="center"/>
    </xf>
    <xf numFmtId="9" fontId="9" fillId="0" borderId="31" xfId="0" applyNumberFormat="1" applyFont="1" applyFill="1" applyBorder="1" applyAlignment="1">
      <alignment horizontal="center"/>
    </xf>
    <xf numFmtId="9" fontId="17" fillId="0" borderId="20" xfId="0" applyNumberFormat="1" applyFont="1" applyFill="1" applyBorder="1" applyAlignment="1">
      <alignment horizontal="center"/>
    </xf>
    <xf numFmtId="9" fontId="17" fillId="0" borderId="35" xfId="0" applyNumberFormat="1" applyFont="1" applyFill="1" applyBorder="1" applyAlignment="1">
      <alignment horizontal="center"/>
    </xf>
    <xf numFmtId="9" fontId="17" fillId="0" borderId="4" xfId="0" applyNumberFormat="1" applyFont="1" applyFill="1" applyBorder="1" applyAlignment="1">
      <alignment horizontal="center"/>
    </xf>
    <xf numFmtId="9" fontId="9" fillId="0" borderId="4" xfId="0" applyNumberFormat="1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8" fillId="0" borderId="15" xfId="0" applyFont="1" applyFill="1" applyBorder="1" applyAlignment="1"/>
    <xf numFmtId="0" fontId="18" fillId="0" borderId="22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212"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rgb="FFD21AB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D21AB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nivåer'!$B$12</c:f>
              <c:strCache>
                <c:ptCount val="1"/>
                <c:pt idx="0">
                  <c:v>Elev 1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nivåer'!$ES$12:$FG$12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098304"/>
        <c:axId val="92438528"/>
      </c:barChart>
      <c:catAx>
        <c:axId val="10409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438528"/>
        <c:crosses val="autoZero"/>
        <c:auto val="1"/>
        <c:lblAlgn val="ctr"/>
        <c:lblOffset val="100"/>
        <c:noMultiLvlLbl val="0"/>
      </c:catAx>
      <c:valAx>
        <c:axId val="9243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9830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nivåer'!$B$21</c:f>
              <c:strCache>
                <c:ptCount val="1"/>
                <c:pt idx="0">
                  <c:v>Elev 10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nivåer'!$ES$21:$FG$21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054720"/>
        <c:axId val="90438400"/>
      </c:barChart>
      <c:catAx>
        <c:axId val="13705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38400"/>
        <c:crosses val="autoZero"/>
        <c:auto val="1"/>
        <c:lblAlgn val="ctr"/>
        <c:lblOffset val="100"/>
        <c:noMultiLvlLbl val="0"/>
      </c:catAx>
      <c:valAx>
        <c:axId val="9043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547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nivåer'!$B$22</c:f>
              <c:strCache>
                <c:ptCount val="1"/>
                <c:pt idx="0">
                  <c:v>Elev 11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nivåer'!$ES$22:$FG$22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289728"/>
        <c:axId val="104170624"/>
      </c:barChart>
      <c:catAx>
        <c:axId val="1372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170624"/>
        <c:crosses val="autoZero"/>
        <c:auto val="1"/>
        <c:lblAlgn val="ctr"/>
        <c:lblOffset val="100"/>
        <c:noMultiLvlLbl val="0"/>
      </c:catAx>
      <c:valAx>
        <c:axId val="10417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897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nivåer'!$B$23</c:f>
              <c:strCache>
                <c:ptCount val="1"/>
                <c:pt idx="0">
                  <c:v>Elev 12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nivåer'!$ES$23:$FG$23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291264"/>
        <c:axId val="104172928"/>
      </c:barChart>
      <c:catAx>
        <c:axId val="13729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172928"/>
        <c:crosses val="autoZero"/>
        <c:auto val="1"/>
        <c:lblAlgn val="ctr"/>
        <c:lblOffset val="100"/>
        <c:noMultiLvlLbl val="0"/>
      </c:catAx>
      <c:valAx>
        <c:axId val="10417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912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nivåer'!$B$24</c:f>
              <c:strCache>
                <c:ptCount val="1"/>
                <c:pt idx="0">
                  <c:v>Elev 13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nivåer'!$ES$24:$FG$24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293312"/>
        <c:axId val="104175232"/>
      </c:barChart>
      <c:catAx>
        <c:axId val="13729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175232"/>
        <c:crosses val="autoZero"/>
        <c:auto val="1"/>
        <c:lblAlgn val="ctr"/>
        <c:lblOffset val="100"/>
        <c:noMultiLvlLbl val="0"/>
      </c:catAx>
      <c:valAx>
        <c:axId val="10417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933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nivåer'!$B$25</c:f>
              <c:strCache>
                <c:ptCount val="1"/>
                <c:pt idx="0">
                  <c:v>Elev 14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nivåer'!$ES$25:$FG$25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292288"/>
        <c:axId val="136929280"/>
      </c:barChart>
      <c:catAx>
        <c:axId val="1372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929280"/>
        <c:crosses val="autoZero"/>
        <c:auto val="1"/>
        <c:lblAlgn val="ctr"/>
        <c:lblOffset val="100"/>
        <c:noMultiLvlLbl val="0"/>
      </c:catAx>
      <c:valAx>
        <c:axId val="1369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922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nivåer'!$B$26</c:f>
              <c:strCache>
                <c:ptCount val="1"/>
                <c:pt idx="0">
                  <c:v>Elev 15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nivåer'!$ES$26:$FG$26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6693760"/>
        <c:axId val="136932160"/>
      </c:barChart>
      <c:catAx>
        <c:axId val="13669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932160"/>
        <c:crosses val="autoZero"/>
        <c:auto val="1"/>
        <c:lblAlgn val="ctr"/>
        <c:lblOffset val="100"/>
        <c:noMultiLvlLbl val="0"/>
      </c:catAx>
      <c:valAx>
        <c:axId val="13693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937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nivåer'!$B$27</c:f>
              <c:strCache>
                <c:ptCount val="1"/>
                <c:pt idx="0">
                  <c:v>Elev 16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nivåer'!$ES$27:$FG$27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290752"/>
        <c:axId val="136934464"/>
      </c:barChart>
      <c:catAx>
        <c:axId val="13729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934464"/>
        <c:crosses val="autoZero"/>
        <c:auto val="1"/>
        <c:lblAlgn val="ctr"/>
        <c:lblOffset val="100"/>
        <c:noMultiLvlLbl val="0"/>
      </c:catAx>
      <c:valAx>
        <c:axId val="13693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2907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nivåer'!$B$12</c:f>
              <c:strCache>
                <c:ptCount val="1"/>
                <c:pt idx="0">
                  <c:v>Elev 1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nivåer'!$EH$12:$EL$12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6695296"/>
        <c:axId val="136933888"/>
      </c:barChart>
      <c:catAx>
        <c:axId val="13669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933888"/>
        <c:crosses val="autoZero"/>
        <c:auto val="1"/>
        <c:lblAlgn val="ctr"/>
        <c:lblOffset val="100"/>
        <c:noMultiLvlLbl val="0"/>
      </c:catAx>
      <c:valAx>
        <c:axId val="13693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6952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nivåer'!$B$13</c:f>
              <c:strCache>
                <c:ptCount val="1"/>
                <c:pt idx="0">
                  <c:v>Elev 2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nivåer'!$EH$13:$EL$13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970112"/>
        <c:axId val="136774784"/>
      </c:barChart>
      <c:catAx>
        <c:axId val="13897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74784"/>
        <c:crosses val="autoZero"/>
        <c:auto val="1"/>
        <c:lblAlgn val="ctr"/>
        <c:lblOffset val="100"/>
        <c:noMultiLvlLbl val="0"/>
      </c:catAx>
      <c:valAx>
        <c:axId val="13677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701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nivåer'!$B$14</c:f>
              <c:strCache>
                <c:ptCount val="1"/>
                <c:pt idx="0">
                  <c:v>Elev 3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nivåer'!$EH$14:$EL$14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972160"/>
        <c:axId val="136777088"/>
      </c:barChart>
      <c:catAx>
        <c:axId val="13897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77088"/>
        <c:crosses val="autoZero"/>
        <c:auto val="1"/>
        <c:lblAlgn val="ctr"/>
        <c:lblOffset val="100"/>
        <c:noMultiLvlLbl val="0"/>
      </c:catAx>
      <c:valAx>
        <c:axId val="13677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721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nivåer'!$B$13</c:f>
              <c:strCache>
                <c:ptCount val="1"/>
                <c:pt idx="0">
                  <c:v>Elev 2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nivåer'!$ES$13:$FG$13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3705600"/>
        <c:axId val="92441984"/>
      </c:barChart>
      <c:catAx>
        <c:axId val="1037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441984"/>
        <c:crosses val="autoZero"/>
        <c:auto val="1"/>
        <c:lblAlgn val="ctr"/>
        <c:lblOffset val="100"/>
        <c:noMultiLvlLbl val="0"/>
      </c:catAx>
      <c:valAx>
        <c:axId val="9244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056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nivåer'!$B$15</c:f>
              <c:strCache>
                <c:ptCount val="1"/>
                <c:pt idx="0">
                  <c:v>Elev 4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nivåer'!$EH$15:$EL$15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9092992"/>
        <c:axId val="136779392"/>
      </c:barChart>
      <c:catAx>
        <c:axId val="139092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779392"/>
        <c:crosses val="autoZero"/>
        <c:auto val="1"/>
        <c:lblAlgn val="ctr"/>
        <c:lblOffset val="100"/>
        <c:noMultiLvlLbl val="0"/>
      </c:catAx>
      <c:valAx>
        <c:axId val="13677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929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nivåer'!$B$16</c:f>
              <c:strCache>
                <c:ptCount val="1"/>
                <c:pt idx="0">
                  <c:v>Elev 5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nivåer'!$EH$16:$EL$16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9095040"/>
        <c:axId val="137150464"/>
      </c:barChart>
      <c:catAx>
        <c:axId val="13909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150464"/>
        <c:crosses val="autoZero"/>
        <c:auto val="1"/>
        <c:lblAlgn val="ctr"/>
        <c:lblOffset val="100"/>
        <c:noMultiLvlLbl val="0"/>
      </c:catAx>
      <c:valAx>
        <c:axId val="13715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0950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nivåer'!$B$17</c:f>
              <c:strCache>
                <c:ptCount val="1"/>
                <c:pt idx="0">
                  <c:v>Elev 6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nivåer'!$EH$17:$EL$17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571776"/>
        <c:axId val="137152768"/>
      </c:barChart>
      <c:catAx>
        <c:axId val="13857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152768"/>
        <c:crosses val="autoZero"/>
        <c:auto val="1"/>
        <c:lblAlgn val="ctr"/>
        <c:lblOffset val="100"/>
        <c:noMultiLvlLbl val="0"/>
      </c:catAx>
      <c:valAx>
        <c:axId val="13715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717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nivåer'!$B$18</c:f>
              <c:strCache>
                <c:ptCount val="1"/>
                <c:pt idx="0">
                  <c:v>Elev 7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nivåer'!$EH$18:$EL$18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573312"/>
        <c:axId val="137155072"/>
      </c:barChart>
      <c:catAx>
        <c:axId val="13857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155072"/>
        <c:crosses val="autoZero"/>
        <c:auto val="1"/>
        <c:lblAlgn val="ctr"/>
        <c:lblOffset val="100"/>
        <c:noMultiLvlLbl val="0"/>
      </c:catAx>
      <c:valAx>
        <c:axId val="13715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733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nivåer'!$B$19</c:f>
              <c:strCache>
                <c:ptCount val="1"/>
                <c:pt idx="0">
                  <c:v>Elev 8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nivåer'!$EH$19:$EL$19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574848"/>
        <c:axId val="137157376"/>
      </c:barChart>
      <c:catAx>
        <c:axId val="13857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7157376"/>
        <c:crosses val="autoZero"/>
        <c:auto val="1"/>
        <c:lblAlgn val="ctr"/>
        <c:lblOffset val="100"/>
        <c:noMultiLvlLbl val="0"/>
      </c:catAx>
      <c:valAx>
        <c:axId val="13715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5748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nivåer'!$B$20</c:f>
              <c:strCache>
                <c:ptCount val="1"/>
                <c:pt idx="0">
                  <c:v>Elev 9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nivåer'!$EH$20:$EL$20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748928"/>
        <c:axId val="138880128"/>
      </c:barChart>
      <c:catAx>
        <c:axId val="1387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80128"/>
        <c:crosses val="autoZero"/>
        <c:auto val="1"/>
        <c:lblAlgn val="ctr"/>
        <c:lblOffset val="100"/>
        <c:noMultiLvlLbl val="0"/>
      </c:catAx>
      <c:valAx>
        <c:axId val="1388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489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nivåer'!$B$21</c:f>
              <c:strCache>
                <c:ptCount val="1"/>
                <c:pt idx="0">
                  <c:v>Elev 10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nivåer'!$EH$21:$EL$21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749952"/>
        <c:axId val="138882432"/>
      </c:barChart>
      <c:catAx>
        <c:axId val="13874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82432"/>
        <c:crosses val="autoZero"/>
        <c:auto val="1"/>
        <c:lblAlgn val="ctr"/>
        <c:lblOffset val="100"/>
        <c:noMultiLvlLbl val="0"/>
      </c:catAx>
      <c:valAx>
        <c:axId val="1388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499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nivåer'!$B$22</c:f>
              <c:strCache>
                <c:ptCount val="1"/>
                <c:pt idx="0">
                  <c:v>Elev 11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nivåer'!$EH$22:$EL$22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8751488"/>
        <c:axId val="138884736"/>
      </c:barChart>
      <c:catAx>
        <c:axId val="13875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884736"/>
        <c:crosses val="autoZero"/>
        <c:auto val="1"/>
        <c:lblAlgn val="ctr"/>
        <c:lblOffset val="100"/>
        <c:noMultiLvlLbl val="0"/>
      </c:catAx>
      <c:valAx>
        <c:axId val="13888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514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nivåer'!$B$23</c:f>
              <c:strCache>
                <c:ptCount val="1"/>
                <c:pt idx="0">
                  <c:v>Elev 12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nivåer'!$EH$23:$EL$23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7858944"/>
        <c:axId val="138904128"/>
      </c:barChart>
      <c:catAx>
        <c:axId val="14785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904128"/>
        <c:crosses val="autoZero"/>
        <c:auto val="1"/>
        <c:lblAlgn val="ctr"/>
        <c:lblOffset val="100"/>
        <c:noMultiLvlLbl val="0"/>
      </c:catAx>
      <c:valAx>
        <c:axId val="138904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589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nivåer'!$B$24</c:f>
              <c:strCache>
                <c:ptCount val="1"/>
                <c:pt idx="0">
                  <c:v>Elev 13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nivåer'!$EH$24:$EL$24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7860480"/>
        <c:axId val="138906432"/>
      </c:barChart>
      <c:catAx>
        <c:axId val="1478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906432"/>
        <c:crosses val="autoZero"/>
        <c:auto val="1"/>
        <c:lblAlgn val="ctr"/>
        <c:lblOffset val="100"/>
        <c:noMultiLvlLbl val="0"/>
      </c:catAx>
      <c:valAx>
        <c:axId val="13890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604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nivåer'!$B$14</c:f>
              <c:strCache>
                <c:ptCount val="1"/>
                <c:pt idx="0">
                  <c:v>Elev 3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nivåer'!$ES$14:$FG$14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098816"/>
        <c:axId val="92444288"/>
      </c:barChart>
      <c:catAx>
        <c:axId val="1040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444288"/>
        <c:crosses val="autoZero"/>
        <c:auto val="1"/>
        <c:lblAlgn val="ctr"/>
        <c:lblOffset val="100"/>
        <c:noMultiLvlLbl val="0"/>
      </c:catAx>
      <c:valAx>
        <c:axId val="9244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988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nivåer'!$B$25</c:f>
              <c:strCache>
                <c:ptCount val="1"/>
                <c:pt idx="0">
                  <c:v>Elev 14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nivåer'!$EH$25:$EL$25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7859456"/>
        <c:axId val="138908736"/>
      </c:barChart>
      <c:catAx>
        <c:axId val="14785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908736"/>
        <c:crosses val="autoZero"/>
        <c:auto val="1"/>
        <c:lblAlgn val="ctr"/>
        <c:lblOffset val="100"/>
        <c:noMultiLvlLbl val="0"/>
      </c:catAx>
      <c:valAx>
        <c:axId val="13890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5945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nivåer'!$B$26</c:f>
              <c:strCache>
                <c:ptCount val="1"/>
                <c:pt idx="0">
                  <c:v>Elev 15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nivåer'!$EH$26:$EL$26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7662848"/>
        <c:axId val="138911040"/>
      </c:barChart>
      <c:catAx>
        <c:axId val="14766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911040"/>
        <c:crosses val="autoZero"/>
        <c:auto val="1"/>
        <c:lblAlgn val="ctr"/>
        <c:lblOffset val="100"/>
        <c:noMultiLvlLbl val="0"/>
      </c:catAx>
      <c:valAx>
        <c:axId val="13891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628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nivåer'!$B$27</c:f>
              <c:strCache>
                <c:ptCount val="1"/>
                <c:pt idx="0">
                  <c:v>Elev 16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nivåer'!$EH$27:$EL$27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7860992"/>
        <c:axId val="147744448"/>
      </c:barChart>
      <c:catAx>
        <c:axId val="14786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44448"/>
        <c:crosses val="autoZero"/>
        <c:auto val="1"/>
        <c:lblAlgn val="ctr"/>
        <c:lblOffset val="100"/>
        <c:noMultiLvlLbl val="0"/>
      </c:catAx>
      <c:valAx>
        <c:axId val="14774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86099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nivåer'!$B$28</c:f>
              <c:strCache>
                <c:ptCount val="1"/>
                <c:pt idx="0">
                  <c:v>Elev 17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nivåer'!$ES$28:$FG$28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780800"/>
        <c:axId val="147746752"/>
      </c:barChart>
      <c:catAx>
        <c:axId val="10478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46752"/>
        <c:crosses val="autoZero"/>
        <c:auto val="1"/>
        <c:lblAlgn val="ctr"/>
        <c:lblOffset val="100"/>
        <c:noMultiLvlLbl val="0"/>
      </c:catAx>
      <c:valAx>
        <c:axId val="14774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808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nivåer'!$B$29</c:f>
              <c:strCache>
                <c:ptCount val="1"/>
                <c:pt idx="0">
                  <c:v>Elev 18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nivåer'!$ES$29:$FG$29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782336"/>
        <c:axId val="147749056"/>
      </c:barChart>
      <c:catAx>
        <c:axId val="10478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49056"/>
        <c:crosses val="autoZero"/>
        <c:auto val="1"/>
        <c:lblAlgn val="ctr"/>
        <c:lblOffset val="100"/>
        <c:noMultiLvlLbl val="0"/>
      </c:catAx>
      <c:valAx>
        <c:axId val="1477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8233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nivåer'!$B$30</c:f>
              <c:strCache>
                <c:ptCount val="1"/>
                <c:pt idx="0">
                  <c:v>Elev 19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nivåer'!$ES$30:$FG$30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782848"/>
        <c:axId val="104677952"/>
      </c:barChart>
      <c:catAx>
        <c:axId val="1047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677952"/>
        <c:crosses val="autoZero"/>
        <c:auto val="1"/>
        <c:lblAlgn val="ctr"/>
        <c:lblOffset val="100"/>
        <c:noMultiLvlLbl val="0"/>
      </c:catAx>
      <c:valAx>
        <c:axId val="10467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8284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nivåer'!$B$31</c:f>
              <c:strCache>
                <c:ptCount val="1"/>
                <c:pt idx="0">
                  <c:v>Elev 20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nivåer'!$ES$31:$FG$31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8339200"/>
        <c:axId val="104680256"/>
      </c:barChart>
      <c:catAx>
        <c:axId val="14833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680256"/>
        <c:crosses val="autoZero"/>
        <c:auto val="1"/>
        <c:lblAlgn val="ctr"/>
        <c:lblOffset val="100"/>
        <c:noMultiLvlLbl val="0"/>
      </c:catAx>
      <c:valAx>
        <c:axId val="10468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3920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nivåer'!$B$32</c:f>
              <c:strCache>
                <c:ptCount val="1"/>
                <c:pt idx="0">
                  <c:v>Elev 21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nivåer'!$ES$32:$FG$32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8427264"/>
        <c:axId val="104683712"/>
      </c:barChart>
      <c:catAx>
        <c:axId val="14842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683712"/>
        <c:crosses val="autoZero"/>
        <c:auto val="1"/>
        <c:lblAlgn val="ctr"/>
        <c:lblOffset val="100"/>
        <c:noMultiLvlLbl val="0"/>
      </c:catAx>
      <c:valAx>
        <c:axId val="10468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272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nivåer'!$B$33</c:f>
              <c:strCache>
                <c:ptCount val="1"/>
                <c:pt idx="0">
                  <c:v>Elev 22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nivåer'!$ES$33:$FG$33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8429824"/>
        <c:axId val="147530304"/>
      </c:barChart>
      <c:catAx>
        <c:axId val="1484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30304"/>
        <c:crosses val="autoZero"/>
        <c:auto val="1"/>
        <c:lblAlgn val="ctr"/>
        <c:lblOffset val="100"/>
        <c:noMultiLvlLbl val="0"/>
      </c:catAx>
      <c:valAx>
        <c:axId val="14753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29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nivåer'!$B$34</c:f>
              <c:strCache>
                <c:ptCount val="1"/>
                <c:pt idx="0">
                  <c:v>Elev 23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nivåer'!$ES$34:$FG$34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0958592"/>
        <c:axId val="147532608"/>
      </c:barChart>
      <c:catAx>
        <c:axId val="15095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32608"/>
        <c:crosses val="autoZero"/>
        <c:auto val="1"/>
        <c:lblAlgn val="ctr"/>
        <c:lblOffset val="100"/>
        <c:noMultiLvlLbl val="0"/>
      </c:catAx>
      <c:valAx>
        <c:axId val="14753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585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nivåer'!$B$15</c:f>
              <c:strCache>
                <c:ptCount val="1"/>
                <c:pt idx="0">
                  <c:v>Elev 4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nivåer'!$ES$15:$FG$15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255488"/>
        <c:axId val="104030208"/>
      </c:barChart>
      <c:catAx>
        <c:axId val="10425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30208"/>
        <c:crosses val="autoZero"/>
        <c:auto val="1"/>
        <c:lblAlgn val="ctr"/>
        <c:lblOffset val="100"/>
        <c:noMultiLvlLbl val="0"/>
      </c:catAx>
      <c:valAx>
        <c:axId val="10403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5548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nivåer'!$B$35</c:f>
              <c:strCache>
                <c:ptCount val="1"/>
                <c:pt idx="0">
                  <c:v>Elev 24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nivåer'!$ES$35:$FG$35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0960128"/>
        <c:axId val="147534912"/>
      </c:barChart>
      <c:catAx>
        <c:axId val="1509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34912"/>
        <c:crosses val="autoZero"/>
        <c:auto val="1"/>
        <c:lblAlgn val="ctr"/>
        <c:lblOffset val="100"/>
        <c:noMultiLvlLbl val="0"/>
      </c:catAx>
      <c:valAx>
        <c:axId val="14753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601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nivåer'!$B$36</c:f>
              <c:strCache>
                <c:ptCount val="1"/>
                <c:pt idx="0">
                  <c:v>Elev 25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nivåer'!$ES$36:$FG$36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0961664"/>
        <c:axId val="147537216"/>
      </c:barChart>
      <c:catAx>
        <c:axId val="15096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37216"/>
        <c:crosses val="autoZero"/>
        <c:auto val="1"/>
        <c:lblAlgn val="ctr"/>
        <c:lblOffset val="100"/>
        <c:noMultiLvlLbl val="0"/>
      </c:catAx>
      <c:valAx>
        <c:axId val="14753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616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nivåer'!$B$37</c:f>
              <c:strCache>
                <c:ptCount val="1"/>
                <c:pt idx="0">
                  <c:v>Elev 26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nivåer'!$ES$37:$FG$37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0960640"/>
        <c:axId val="147760832"/>
      </c:barChart>
      <c:catAx>
        <c:axId val="15096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60832"/>
        <c:crosses val="autoZero"/>
        <c:auto val="1"/>
        <c:lblAlgn val="ctr"/>
        <c:lblOffset val="100"/>
        <c:noMultiLvlLbl val="0"/>
      </c:catAx>
      <c:valAx>
        <c:axId val="147760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9606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nivåer'!$B$38</c:f>
              <c:strCache>
                <c:ptCount val="1"/>
                <c:pt idx="0">
                  <c:v>Elev 27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nivåer'!$ES$38:$FG$38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0780416"/>
        <c:axId val="147763136"/>
      </c:barChart>
      <c:catAx>
        <c:axId val="15078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63136"/>
        <c:crosses val="autoZero"/>
        <c:auto val="1"/>
        <c:lblAlgn val="ctr"/>
        <c:lblOffset val="100"/>
        <c:noMultiLvlLbl val="0"/>
      </c:catAx>
      <c:valAx>
        <c:axId val="14776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804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nivåer'!$B$39</c:f>
              <c:strCache>
                <c:ptCount val="1"/>
                <c:pt idx="0">
                  <c:v>Elev 28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nivåer'!$ES$39:$FG$39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1216128"/>
        <c:axId val="147765440"/>
      </c:barChart>
      <c:catAx>
        <c:axId val="15121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765440"/>
        <c:crosses val="autoZero"/>
        <c:auto val="1"/>
        <c:lblAlgn val="ctr"/>
        <c:lblOffset val="100"/>
        <c:noMultiLvlLbl val="0"/>
      </c:catAx>
      <c:valAx>
        <c:axId val="14776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161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nivåer'!$B$40</c:f>
              <c:strCache>
                <c:ptCount val="1"/>
                <c:pt idx="0">
                  <c:v>Elev 29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nivåer'!$ES$40:$FG$40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1217664"/>
        <c:axId val="149520960"/>
      </c:barChart>
      <c:catAx>
        <c:axId val="15121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20960"/>
        <c:crosses val="autoZero"/>
        <c:auto val="1"/>
        <c:lblAlgn val="ctr"/>
        <c:lblOffset val="100"/>
        <c:noMultiLvlLbl val="0"/>
      </c:catAx>
      <c:valAx>
        <c:axId val="14952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176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nivåer'!$B$41</c:f>
              <c:strCache>
                <c:ptCount val="1"/>
                <c:pt idx="0">
                  <c:v>Elev 30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nivåer'!$ES$41:$FG$41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48340224"/>
        <c:axId val="149523264"/>
      </c:barChart>
      <c:catAx>
        <c:axId val="14834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23264"/>
        <c:crosses val="autoZero"/>
        <c:auto val="1"/>
        <c:lblAlgn val="ctr"/>
        <c:lblOffset val="100"/>
        <c:noMultiLvlLbl val="0"/>
      </c:catAx>
      <c:valAx>
        <c:axId val="1495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402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nivåer'!$B$42</c:f>
              <c:strCache>
                <c:ptCount val="1"/>
                <c:pt idx="0">
                  <c:v>Elev 31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nivåer'!$ES$42:$FG$42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1219712"/>
        <c:axId val="149525568"/>
      </c:barChart>
      <c:catAx>
        <c:axId val="15121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25568"/>
        <c:crosses val="autoZero"/>
        <c:auto val="1"/>
        <c:lblAlgn val="ctr"/>
        <c:lblOffset val="100"/>
        <c:noMultiLvlLbl val="0"/>
      </c:catAx>
      <c:valAx>
        <c:axId val="1495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197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nivåer'!$B$43</c:f>
              <c:strCache>
                <c:ptCount val="1"/>
                <c:pt idx="0">
                  <c:v>Elev 32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nivåer'!$ES$43:$FG$43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1216640"/>
        <c:axId val="149527872"/>
      </c:barChart>
      <c:catAx>
        <c:axId val="15121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527872"/>
        <c:crosses val="autoZero"/>
        <c:auto val="1"/>
        <c:lblAlgn val="ctr"/>
        <c:lblOffset val="100"/>
        <c:noMultiLvlLbl val="0"/>
      </c:catAx>
      <c:valAx>
        <c:axId val="14952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166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nivåer'!$B$28</c:f>
              <c:strCache>
                <c:ptCount val="1"/>
                <c:pt idx="0">
                  <c:v>Elev 17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nivåer'!$EH$28:$EL$28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2712704"/>
        <c:axId val="150914752"/>
      </c:barChart>
      <c:catAx>
        <c:axId val="15271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914752"/>
        <c:crosses val="autoZero"/>
        <c:auto val="1"/>
        <c:lblAlgn val="ctr"/>
        <c:lblOffset val="100"/>
        <c:noMultiLvlLbl val="0"/>
      </c:catAx>
      <c:valAx>
        <c:axId val="15091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7127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nivåer'!$B$16</c:f>
              <c:strCache>
                <c:ptCount val="1"/>
                <c:pt idx="0">
                  <c:v>Elev 5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nivåer'!$ES$16:$FG$16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259072"/>
        <c:axId val="104033664"/>
      </c:barChart>
      <c:catAx>
        <c:axId val="10425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33664"/>
        <c:crosses val="autoZero"/>
        <c:auto val="1"/>
        <c:lblAlgn val="ctr"/>
        <c:lblOffset val="100"/>
        <c:noMultiLvlLbl val="0"/>
      </c:catAx>
      <c:valAx>
        <c:axId val="1040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590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nivåer'!$B$29</c:f>
              <c:strCache>
                <c:ptCount val="1"/>
                <c:pt idx="0">
                  <c:v>Elev 18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nivåer'!$EH$29:$EL$29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2714240"/>
        <c:axId val="150917056"/>
      </c:barChart>
      <c:catAx>
        <c:axId val="15271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917056"/>
        <c:crosses val="autoZero"/>
        <c:auto val="1"/>
        <c:lblAlgn val="ctr"/>
        <c:lblOffset val="100"/>
        <c:noMultiLvlLbl val="0"/>
      </c:catAx>
      <c:valAx>
        <c:axId val="15091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7142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nivåer'!$B$30</c:f>
              <c:strCache>
                <c:ptCount val="1"/>
                <c:pt idx="0">
                  <c:v>Elev 19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nivåer'!$EH$30:$EL$30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147648"/>
        <c:axId val="150919360"/>
      </c:barChart>
      <c:catAx>
        <c:axId val="17314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919360"/>
        <c:crosses val="autoZero"/>
        <c:auto val="1"/>
        <c:lblAlgn val="ctr"/>
        <c:lblOffset val="100"/>
        <c:noMultiLvlLbl val="0"/>
      </c:catAx>
      <c:valAx>
        <c:axId val="15091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1476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nivåer'!$B$31</c:f>
              <c:strCache>
                <c:ptCount val="1"/>
                <c:pt idx="0">
                  <c:v>Elev 20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nivåer'!$EH$31:$EL$31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149184"/>
        <c:axId val="151036480"/>
      </c:barChart>
      <c:catAx>
        <c:axId val="17314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036480"/>
        <c:crosses val="autoZero"/>
        <c:auto val="1"/>
        <c:lblAlgn val="ctr"/>
        <c:lblOffset val="100"/>
        <c:noMultiLvlLbl val="0"/>
      </c:catAx>
      <c:valAx>
        <c:axId val="15103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1491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nivåer'!$B$32</c:f>
              <c:strCache>
                <c:ptCount val="1"/>
                <c:pt idx="0">
                  <c:v>Elev 21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nivåer'!$EH$32:$EL$32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323264"/>
        <c:axId val="151038784"/>
      </c:barChart>
      <c:catAx>
        <c:axId val="17332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038784"/>
        <c:crosses val="autoZero"/>
        <c:auto val="1"/>
        <c:lblAlgn val="ctr"/>
        <c:lblOffset val="100"/>
        <c:noMultiLvlLbl val="0"/>
      </c:catAx>
      <c:valAx>
        <c:axId val="15103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232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nivåer'!$B$33</c:f>
              <c:strCache>
                <c:ptCount val="1"/>
                <c:pt idx="0">
                  <c:v>Elev 22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nivåer'!$EH$33:$EL$33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325312"/>
        <c:axId val="151041088"/>
      </c:barChart>
      <c:catAx>
        <c:axId val="17332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041088"/>
        <c:crosses val="autoZero"/>
        <c:auto val="1"/>
        <c:lblAlgn val="ctr"/>
        <c:lblOffset val="100"/>
        <c:noMultiLvlLbl val="0"/>
      </c:catAx>
      <c:valAx>
        <c:axId val="1510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253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nivåer'!$B$34</c:f>
              <c:strCache>
                <c:ptCount val="1"/>
                <c:pt idx="0">
                  <c:v>Elev 23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nivåer'!$EH$34:$EL$34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465600"/>
        <c:axId val="151043392"/>
      </c:barChart>
      <c:catAx>
        <c:axId val="1734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043392"/>
        <c:crosses val="autoZero"/>
        <c:auto val="1"/>
        <c:lblAlgn val="ctr"/>
        <c:lblOffset val="100"/>
        <c:noMultiLvlLbl val="0"/>
      </c:catAx>
      <c:valAx>
        <c:axId val="15104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4656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nivåer'!$B$35</c:f>
              <c:strCache>
                <c:ptCount val="1"/>
                <c:pt idx="0">
                  <c:v>Elev 24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nivåer'!$EH$35:$EL$35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467136"/>
        <c:axId val="152372928"/>
      </c:barChart>
      <c:catAx>
        <c:axId val="17346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2928"/>
        <c:crosses val="autoZero"/>
        <c:auto val="1"/>
        <c:lblAlgn val="ctr"/>
        <c:lblOffset val="100"/>
        <c:noMultiLvlLbl val="0"/>
      </c:catAx>
      <c:valAx>
        <c:axId val="15237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4671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nivåer'!$B$36</c:f>
              <c:strCache>
                <c:ptCount val="1"/>
                <c:pt idx="0">
                  <c:v>Elev 25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nivåer'!$EH$36:$EL$36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468672"/>
        <c:axId val="152375232"/>
      </c:barChart>
      <c:catAx>
        <c:axId val="1734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5232"/>
        <c:crosses val="autoZero"/>
        <c:auto val="1"/>
        <c:lblAlgn val="ctr"/>
        <c:lblOffset val="100"/>
        <c:noMultiLvlLbl val="0"/>
      </c:catAx>
      <c:valAx>
        <c:axId val="15237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4686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nivåer'!$B$37</c:f>
              <c:strCache>
                <c:ptCount val="1"/>
                <c:pt idx="0">
                  <c:v>Elev 26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nivåer'!$EH$37:$EL$37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3467648"/>
        <c:axId val="152377536"/>
      </c:barChart>
      <c:catAx>
        <c:axId val="17346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7536"/>
        <c:crosses val="autoZero"/>
        <c:auto val="1"/>
        <c:lblAlgn val="ctr"/>
        <c:lblOffset val="100"/>
        <c:noMultiLvlLbl val="0"/>
      </c:catAx>
      <c:valAx>
        <c:axId val="15237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4676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nivåer'!$B$38</c:f>
              <c:strCache>
                <c:ptCount val="1"/>
                <c:pt idx="0">
                  <c:v>Elev 27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nivåer'!$EH$38:$EL$38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2975360"/>
        <c:axId val="153043520"/>
      </c:barChart>
      <c:catAx>
        <c:axId val="15297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43520"/>
        <c:crosses val="autoZero"/>
        <c:auto val="1"/>
        <c:lblAlgn val="ctr"/>
        <c:lblOffset val="100"/>
        <c:noMultiLvlLbl val="0"/>
      </c:catAx>
      <c:valAx>
        <c:axId val="15304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753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nivåer'!$B$17</c:f>
              <c:strCache>
                <c:ptCount val="1"/>
                <c:pt idx="0">
                  <c:v>Elev 6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nivåer'!$ES$17:$FG$17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4258048"/>
        <c:axId val="104035968"/>
      </c:barChart>
      <c:catAx>
        <c:axId val="10425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4035968"/>
        <c:crosses val="autoZero"/>
        <c:auto val="1"/>
        <c:lblAlgn val="ctr"/>
        <c:lblOffset val="100"/>
        <c:noMultiLvlLbl val="0"/>
      </c:catAx>
      <c:valAx>
        <c:axId val="10403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2580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nivåer'!$B$39</c:f>
              <c:strCache>
                <c:ptCount val="1"/>
                <c:pt idx="0">
                  <c:v>Elev 28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nivåer'!$EH$39:$EL$39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52976896"/>
        <c:axId val="153046400"/>
      </c:barChart>
      <c:catAx>
        <c:axId val="15297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46400"/>
        <c:crosses val="autoZero"/>
        <c:auto val="1"/>
        <c:lblAlgn val="ctr"/>
        <c:lblOffset val="100"/>
        <c:noMultiLvlLbl val="0"/>
      </c:catAx>
      <c:valAx>
        <c:axId val="15304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768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nivåer'!$B$40</c:f>
              <c:strCache>
                <c:ptCount val="1"/>
                <c:pt idx="0">
                  <c:v>Elev 29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nivåer'!$EH$40:$EL$40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4015488"/>
        <c:axId val="153048704"/>
      </c:barChart>
      <c:catAx>
        <c:axId val="17401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48704"/>
        <c:crosses val="autoZero"/>
        <c:auto val="1"/>
        <c:lblAlgn val="ctr"/>
        <c:lblOffset val="100"/>
        <c:noMultiLvlLbl val="0"/>
      </c:catAx>
      <c:valAx>
        <c:axId val="15304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01548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nivåer'!$B$41</c:f>
              <c:strCache>
                <c:ptCount val="1"/>
                <c:pt idx="0">
                  <c:v>Elev 30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nivåer'!$EH$41:$EL$41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4016512"/>
        <c:axId val="153051136"/>
      </c:barChart>
      <c:catAx>
        <c:axId val="17401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51136"/>
        <c:crosses val="autoZero"/>
        <c:auto val="1"/>
        <c:lblAlgn val="ctr"/>
        <c:lblOffset val="100"/>
        <c:noMultiLvlLbl val="0"/>
      </c:catAx>
      <c:valAx>
        <c:axId val="15305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0165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nivåer'!$B$42</c:f>
              <c:strCache>
                <c:ptCount val="1"/>
                <c:pt idx="0">
                  <c:v>Elev 31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nivåer'!$EH$42:$EL$42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4018048"/>
        <c:axId val="153053440"/>
      </c:barChart>
      <c:catAx>
        <c:axId val="1740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53440"/>
        <c:crosses val="autoZero"/>
        <c:auto val="1"/>
        <c:lblAlgn val="ctr"/>
        <c:lblOffset val="100"/>
        <c:noMultiLvlLbl val="0"/>
      </c:catAx>
      <c:valAx>
        <c:axId val="15305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0180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Max</c:v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nivåer'!$EH$3:$EL$3</c:f>
              <c:numCache>
                <c:formatCode>General</c:formatCode>
                <c:ptCount val="5"/>
                <c:pt idx="0">
                  <c:v>19</c:v>
                </c:pt>
                <c:pt idx="1">
                  <c:v>25</c:v>
                </c:pt>
                <c:pt idx="2">
                  <c:v>11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3"/>
          <c:order val="1"/>
          <c:tx>
            <c:strRef>
              <c:f>'Fy1 mål alla nivåer'!$B$43</c:f>
              <c:strCache>
                <c:ptCount val="1"/>
                <c:pt idx="0">
                  <c:v>Elev 32</c:v>
                </c:pt>
              </c:strCache>
            </c:strRef>
          </c:tx>
          <c:invertIfNegative val="0"/>
          <c:cat>
            <c:strRef>
              <c:f>'Fy1 mål alla nivåer'!$EH$1:$EL$1</c:f>
              <c:strCache>
                <c:ptCount val="5"/>
                <c:pt idx="0">
                  <c:v>R</c:v>
                </c:pt>
                <c:pt idx="1">
                  <c:v>E</c:v>
                </c:pt>
                <c:pt idx="2">
                  <c:v>S</c:v>
                </c:pt>
                <c:pt idx="3">
                  <c:v>K</c:v>
                </c:pt>
                <c:pt idx="4">
                  <c:v>M</c:v>
                </c:pt>
              </c:strCache>
            </c:strRef>
          </c:cat>
          <c:val>
            <c:numRef>
              <c:f>'Fy1 mål alla nivåer'!$EH$43:$EL$43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74184448"/>
        <c:axId val="153055744"/>
      </c:barChart>
      <c:catAx>
        <c:axId val="1741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55744"/>
        <c:crosses val="autoZero"/>
        <c:auto val="1"/>
        <c:lblAlgn val="ctr"/>
        <c:lblOffset val="100"/>
        <c:noMultiLvlLbl val="0"/>
      </c:catAx>
      <c:valAx>
        <c:axId val="15305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1844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7394531933508313"/>
          <c:y val="0.4116531787693205"/>
          <c:w val="0.11772134733158356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nivåer'!$B$18</c:f>
              <c:strCache>
                <c:ptCount val="1"/>
                <c:pt idx="0">
                  <c:v>Elev 7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nivåer'!$ES$18:$FG$18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5036288"/>
        <c:axId val="90431488"/>
      </c:barChart>
      <c:catAx>
        <c:axId val="10503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31488"/>
        <c:crosses val="autoZero"/>
        <c:auto val="1"/>
        <c:lblAlgn val="ctr"/>
        <c:lblOffset val="100"/>
        <c:noMultiLvlLbl val="0"/>
      </c:catAx>
      <c:valAx>
        <c:axId val="9043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0362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nivåer'!$B$19</c:f>
              <c:strCache>
                <c:ptCount val="1"/>
                <c:pt idx="0">
                  <c:v>Elev 8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nivåer'!$ES$19:$FG$19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37052160"/>
        <c:axId val="90433792"/>
      </c:barChart>
      <c:catAx>
        <c:axId val="13705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33792"/>
        <c:crosses val="autoZero"/>
        <c:auto val="1"/>
        <c:lblAlgn val="ctr"/>
        <c:lblOffset val="100"/>
        <c:noMultiLvlLbl val="0"/>
      </c:catAx>
      <c:valAx>
        <c:axId val="904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0521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'Fy1 mål alla nivåer'!$B$7</c:f>
              <c:strCache>
                <c:ptCount val="1"/>
                <c:pt idx="0">
                  <c:v>Maxpoäng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nivåer'!$ES$3:$FG$3</c:f>
              <c:numCache>
                <c:formatCode>General</c:formatCode>
                <c:ptCount val="15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3"/>
          <c:order val="1"/>
          <c:tx>
            <c:strRef>
              <c:f>'Fy1 mål alla nivåer'!$B$20</c:f>
              <c:strCache>
                <c:ptCount val="1"/>
                <c:pt idx="0">
                  <c:v>Elev 9</c:v>
                </c:pt>
              </c:strCache>
            </c:strRef>
          </c:tx>
          <c:invertIfNegative val="0"/>
          <c:cat>
            <c:multiLvlStrRef>
              <c:f>'Fy1 mål alla nivåer'!$ES$1:$FG$2</c:f>
              <c:multiLvlStrCache>
                <c:ptCount val="15"/>
                <c:lvl>
                  <c:pt idx="0">
                    <c:v>E</c:v>
                  </c:pt>
                  <c:pt idx="1">
                    <c:v>E</c:v>
                  </c:pt>
                  <c:pt idx="2">
                    <c:v>E</c:v>
                  </c:pt>
                  <c:pt idx="3">
                    <c:v>E</c:v>
                  </c:pt>
                  <c:pt idx="4">
                    <c:v>E</c:v>
                  </c:pt>
                  <c:pt idx="5">
                    <c:v>C</c:v>
                  </c:pt>
                  <c:pt idx="6">
                    <c:v>C</c:v>
                  </c:pt>
                  <c:pt idx="7">
                    <c:v>C</c:v>
                  </c:pt>
                  <c:pt idx="8">
                    <c:v>C</c:v>
                  </c:pt>
                  <c:pt idx="9">
                    <c:v>C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</c:lvl>
                <c:lvl>
                  <c:pt idx="0">
                    <c:v>B</c:v>
                  </c:pt>
                  <c:pt idx="1">
                    <c:v>P</c:v>
                  </c:pt>
                  <c:pt idx="2">
                    <c:v>Ex</c:v>
                  </c:pt>
                  <c:pt idx="3">
                    <c:v>I</c:v>
                  </c:pt>
                  <c:pt idx="4">
                    <c:v>K</c:v>
                  </c:pt>
                  <c:pt idx="5">
                    <c:v>B</c:v>
                  </c:pt>
                  <c:pt idx="6">
                    <c:v>P</c:v>
                  </c:pt>
                  <c:pt idx="7">
                    <c:v>Ex</c:v>
                  </c:pt>
                  <c:pt idx="8">
                    <c:v>I</c:v>
                  </c:pt>
                  <c:pt idx="9">
                    <c:v>K</c:v>
                  </c:pt>
                  <c:pt idx="10">
                    <c:v>B</c:v>
                  </c:pt>
                  <c:pt idx="11">
                    <c:v>P</c:v>
                  </c:pt>
                  <c:pt idx="12">
                    <c:v>Ex</c:v>
                  </c:pt>
                  <c:pt idx="13">
                    <c:v>I</c:v>
                  </c:pt>
                  <c:pt idx="14">
                    <c:v>K</c:v>
                  </c:pt>
                </c:lvl>
              </c:multiLvlStrCache>
            </c:multiLvlStrRef>
          </c:cat>
          <c:val>
            <c:numRef>
              <c:f>'Fy1 mål alla nivåer'!$ES$20:$FG$20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105036800"/>
        <c:axId val="90436096"/>
      </c:barChart>
      <c:catAx>
        <c:axId val="10503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436096"/>
        <c:crosses val="autoZero"/>
        <c:auto val="1"/>
        <c:lblAlgn val="ctr"/>
        <c:lblOffset val="100"/>
        <c:noMultiLvlLbl val="0"/>
      </c:catAx>
      <c:valAx>
        <c:axId val="9043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0368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0</xdr:row>
      <xdr:rowOff>42182</xdr:rowOff>
    </xdr:from>
    <xdr:to>
      <xdr:col>13</xdr:col>
      <xdr:colOff>91621</xdr:colOff>
      <xdr:row>26</xdr:row>
      <xdr:rowOff>155575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356960</xdr:colOff>
      <xdr:row>0</xdr:row>
      <xdr:rowOff>103415</xdr:rowOff>
    </xdr:from>
    <xdr:to>
      <xdr:col>27</xdr:col>
      <xdr:colOff>17235</xdr:colOff>
      <xdr:row>27</xdr:row>
      <xdr:rowOff>26308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4082</xdr:colOff>
      <xdr:row>50</xdr:row>
      <xdr:rowOff>89808</xdr:rowOff>
    </xdr:from>
    <xdr:to>
      <xdr:col>13</xdr:col>
      <xdr:colOff>86178</xdr:colOff>
      <xdr:row>76</xdr:row>
      <xdr:rowOff>73933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367392</xdr:colOff>
      <xdr:row>50</xdr:row>
      <xdr:rowOff>95251</xdr:rowOff>
    </xdr:from>
    <xdr:to>
      <xdr:col>27</xdr:col>
      <xdr:colOff>1814</xdr:colOff>
      <xdr:row>76</xdr:row>
      <xdr:rowOff>79376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99</xdr:row>
      <xdr:rowOff>104776</xdr:rowOff>
    </xdr:from>
    <xdr:to>
      <xdr:col>13</xdr:col>
      <xdr:colOff>60325</xdr:colOff>
      <xdr:row>126</xdr:row>
      <xdr:rowOff>41276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390524</xdr:colOff>
      <xdr:row>99</xdr:row>
      <xdr:rowOff>100013</xdr:rowOff>
    </xdr:from>
    <xdr:to>
      <xdr:col>27</xdr:col>
      <xdr:colOff>22224</xdr:colOff>
      <xdr:row>126</xdr:row>
      <xdr:rowOff>36513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28574</xdr:colOff>
      <xdr:row>149</xdr:row>
      <xdr:rowOff>64635</xdr:rowOff>
    </xdr:from>
    <xdr:to>
      <xdr:col>13</xdr:col>
      <xdr:colOff>79374</xdr:colOff>
      <xdr:row>176</xdr:row>
      <xdr:rowOff>1135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9523</xdr:colOff>
      <xdr:row>149</xdr:row>
      <xdr:rowOff>26535</xdr:rowOff>
    </xdr:from>
    <xdr:to>
      <xdr:col>27</xdr:col>
      <xdr:colOff>31748</xdr:colOff>
      <xdr:row>175</xdr:row>
      <xdr:rowOff>153535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</xdr:colOff>
      <xdr:row>199</xdr:row>
      <xdr:rowOff>100012</xdr:rowOff>
    </xdr:from>
    <xdr:to>
      <xdr:col>13</xdr:col>
      <xdr:colOff>65087</xdr:colOff>
      <xdr:row>226</xdr:row>
      <xdr:rowOff>36512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9522</xdr:colOff>
      <xdr:row>199</xdr:row>
      <xdr:rowOff>100012</xdr:rowOff>
    </xdr:from>
    <xdr:to>
      <xdr:col>27</xdr:col>
      <xdr:colOff>60322</xdr:colOff>
      <xdr:row>226</xdr:row>
      <xdr:rowOff>36512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19050</xdr:colOff>
      <xdr:row>249</xdr:row>
      <xdr:rowOff>95250</xdr:rowOff>
    </xdr:from>
    <xdr:to>
      <xdr:col>13</xdr:col>
      <xdr:colOff>41275</xdr:colOff>
      <xdr:row>276</xdr:row>
      <xdr:rowOff>31750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</xdr:colOff>
      <xdr:row>249</xdr:row>
      <xdr:rowOff>85725</xdr:rowOff>
    </xdr:from>
    <xdr:to>
      <xdr:col>27</xdr:col>
      <xdr:colOff>31750</xdr:colOff>
      <xdr:row>276</xdr:row>
      <xdr:rowOff>22225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299</xdr:row>
      <xdr:rowOff>104775</xdr:rowOff>
    </xdr:from>
    <xdr:to>
      <xdr:col>13</xdr:col>
      <xdr:colOff>60325</xdr:colOff>
      <xdr:row>326</xdr:row>
      <xdr:rowOff>41275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380998</xdr:colOff>
      <xdr:row>299</xdr:row>
      <xdr:rowOff>95250</xdr:rowOff>
    </xdr:from>
    <xdr:to>
      <xdr:col>27</xdr:col>
      <xdr:colOff>41273</xdr:colOff>
      <xdr:row>326</xdr:row>
      <xdr:rowOff>31750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381000</xdr:colOff>
      <xdr:row>349</xdr:row>
      <xdr:rowOff>85725</xdr:rowOff>
    </xdr:from>
    <xdr:to>
      <xdr:col>13</xdr:col>
      <xdr:colOff>12700</xdr:colOff>
      <xdr:row>376</xdr:row>
      <xdr:rowOff>22225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371475</xdr:colOff>
      <xdr:row>349</xdr:row>
      <xdr:rowOff>85725</xdr:rowOff>
    </xdr:from>
    <xdr:to>
      <xdr:col>27</xdr:col>
      <xdr:colOff>3175</xdr:colOff>
      <xdr:row>376</xdr:row>
      <xdr:rowOff>22225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394606</xdr:colOff>
      <xdr:row>31</xdr:row>
      <xdr:rowOff>27213</xdr:rowOff>
    </xdr:from>
    <xdr:to>
      <xdr:col>12</xdr:col>
      <xdr:colOff>394607</xdr:colOff>
      <xdr:row>45</xdr:row>
      <xdr:rowOff>81643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13607</xdr:colOff>
      <xdr:row>31</xdr:row>
      <xdr:rowOff>54429</xdr:rowOff>
    </xdr:from>
    <xdr:to>
      <xdr:col>27</xdr:col>
      <xdr:colOff>13607</xdr:colOff>
      <xdr:row>45</xdr:row>
      <xdr:rowOff>108859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394607</xdr:colOff>
      <xdr:row>80</xdr:row>
      <xdr:rowOff>13608</xdr:rowOff>
    </xdr:from>
    <xdr:to>
      <xdr:col>12</xdr:col>
      <xdr:colOff>394608</xdr:colOff>
      <xdr:row>94</xdr:row>
      <xdr:rowOff>68038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13608</xdr:colOff>
      <xdr:row>80</xdr:row>
      <xdr:rowOff>40824</xdr:rowOff>
    </xdr:from>
    <xdr:to>
      <xdr:col>27</xdr:col>
      <xdr:colOff>13608</xdr:colOff>
      <xdr:row>94</xdr:row>
      <xdr:rowOff>95254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13</xdr:col>
      <xdr:colOff>1</xdr:colOff>
      <xdr:row>145</xdr:row>
      <xdr:rowOff>54430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0</xdr:colOff>
      <xdr:row>131</xdr:row>
      <xdr:rowOff>0</xdr:rowOff>
    </xdr:from>
    <xdr:to>
      <xdr:col>27</xdr:col>
      <xdr:colOff>1</xdr:colOff>
      <xdr:row>145</xdr:row>
      <xdr:rowOff>54430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13</xdr:col>
      <xdr:colOff>1</xdr:colOff>
      <xdr:row>195</xdr:row>
      <xdr:rowOff>54430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285749</xdr:colOff>
      <xdr:row>181</xdr:row>
      <xdr:rowOff>0</xdr:rowOff>
    </xdr:from>
    <xdr:to>
      <xdr:col>27</xdr:col>
      <xdr:colOff>285750</xdr:colOff>
      <xdr:row>195</xdr:row>
      <xdr:rowOff>54430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13</xdr:col>
      <xdr:colOff>1</xdr:colOff>
      <xdr:row>245</xdr:row>
      <xdr:rowOff>54430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0</xdr:colOff>
      <xdr:row>231</xdr:row>
      <xdr:rowOff>0</xdr:rowOff>
    </xdr:from>
    <xdr:to>
      <xdr:col>27</xdr:col>
      <xdr:colOff>1</xdr:colOff>
      <xdr:row>245</xdr:row>
      <xdr:rowOff>54430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281</xdr:row>
      <xdr:rowOff>0</xdr:rowOff>
    </xdr:from>
    <xdr:to>
      <xdr:col>13</xdr:col>
      <xdr:colOff>1</xdr:colOff>
      <xdr:row>295</xdr:row>
      <xdr:rowOff>54430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0</xdr:colOff>
      <xdr:row>281</xdr:row>
      <xdr:rowOff>0</xdr:rowOff>
    </xdr:from>
    <xdr:to>
      <xdr:col>28</xdr:col>
      <xdr:colOff>1</xdr:colOff>
      <xdr:row>295</xdr:row>
      <xdr:rowOff>54430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13</xdr:col>
      <xdr:colOff>1</xdr:colOff>
      <xdr:row>345</xdr:row>
      <xdr:rowOff>54430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331</xdr:row>
      <xdr:rowOff>0</xdr:rowOff>
    </xdr:from>
    <xdr:to>
      <xdr:col>27</xdr:col>
      <xdr:colOff>1</xdr:colOff>
      <xdr:row>345</xdr:row>
      <xdr:rowOff>54430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13</xdr:col>
      <xdr:colOff>1</xdr:colOff>
      <xdr:row>395</xdr:row>
      <xdr:rowOff>54430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0</xdr:colOff>
      <xdr:row>381</xdr:row>
      <xdr:rowOff>0</xdr:rowOff>
    </xdr:from>
    <xdr:to>
      <xdr:col>27</xdr:col>
      <xdr:colOff>1</xdr:colOff>
      <xdr:row>395</xdr:row>
      <xdr:rowOff>54430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0</xdr:row>
      <xdr:rowOff>42182</xdr:rowOff>
    </xdr:from>
    <xdr:to>
      <xdr:col>13</xdr:col>
      <xdr:colOff>91621</xdr:colOff>
      <xdr:row>26</xdr:row>
      <xdr:rowOff>155575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4535</xdr:colOff>
      <xdr:row>0</xdr:row>
      <xdr:rowOff>55790</xdr:rowOff>
    </xdr:from>
    <xdr:to>
      <xdr:col>27</xdr:col>
      <xdr:colOff>55335</xdr:colOff>
      <xdr:row>26</xdr:row>
      <xdr:rowOff>169183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4082</xdr:colOff>
      <xdr:row>50</xdr:row>
      <xdr:rowOff>89808</xdr:rowOff>
    </xdr:from>
    <xdr:to>
      <xdr:col>13</xdr:col>
      <xdr:colOff>86178</xdr:colOff>
      <xdr:row>76</xdr:row>
      <xdr:rowOff>73933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367392</xdr:colOff>
      <xdr:row>50</xdr:row>
      <xdr:rowOff>95251</xdr:rowOff>
    </xdr:from>
    <xdr:to>
      <xdr:col>27</xdr:col>
      <xdr:colOff>1814</xdr:colOff>
      <xdr:row>76</xdr:row>
      <xdr:rowOff>79376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99</xdr:row>
      <xdr:rowOff>104776</xdr:rowOff>
    </xdr:from>
    <xdr:to>
      <xdr:col>13</xdr:col>
      <xdr:colOff>60325</xdr:colOff>
      <xdr:row>126</xdr:row>
      <xdr:rowOff>41276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390524</xdr:colOff>
      <xdr:row>99</xdr:row>
      <xdr:rowOff>100013</xdr:rowOff>
    </xdr:from>
    <xdr:to>
      <xdr:col>27</xdr:col>
      <xdr:colOff>22224</xdr:colOff>
      <xdr:row>126</xdr:row>
      <xdr:rowOff>36513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28574</xdr:colOff>
      <xdr:row>149</xdr:row>
      <xdr:rowOff>64635</xdr:rowOff>
    </xdr:from>
    <xdr:to>
      <xdr:col>13</xdr:col>
      <xdr:colOff>79374</xdr:colOff>
      <xdr:row>176</xdr:row>
      <xdr:rowOff>1135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9523</xdr:colOff>
      <xdr:row>149</xdr:row>
      <xdr:rowOff>26535</xdr:rowOff>
    </xdr:from>
    <xdr:to>
      <xdr:col>27</xdr:col>
      <xdr:colOff>31748</xdr:colOff>
      <xdr:row>175</xdr:row>
      <xdr:rowOff>153535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14287</xdr:colOff>
      <xdr:row>199</xdr:row>
      <xdr:rowOff>100012</xdr:rowOff>
    </xdr:from>
    <xdr:to>
      <xdr:col>13</xdr:col>
      <xdr:colOff>65087</xdr:colOff>
      <xdr:row>226</xdr:row>
      <xdr:rowOff>36512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9522</xdr:colOff>
      <xdr:row>199</xdr:row>
      <xdr:rowOff>100012</xdr:rowOff>
    </xdr:from>
    <xdr:to>
      <xdr:col>27</xdr:col>
      <xdr:colOff>60322</xdr:colOff>
      <xdr:row>226</xdr:row>
      <xdr:rowOff>36512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19050</xdr:colOff>
      <xdr:row>249</xdr:row>
      <xdr:rowOff>95250</xdr:rowOff>
    </xdr:from>
    <xdr:to>
      <xdr:col>13</xdr:col>
      <xdr:colOff>41275</xdr:colOff>
      <xdr:row>276</xdr:row>
      <xdr:rowOff>31750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</xdr:colOff>
      <xdr:row>249</xdr:row>
      <xdr:rowOff>85725</xdr:rowOff>
    </xdr:from>
    <xdr:to>
      <xdr:col>27</xdr:col>
      <xdr:colOff>31750</xdr:colOff>
      <xdr:row>276</xdr:row>
      <xdr:rowOff>22225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299</xdr:row>
      <xdr:rowOff>104775</xdr:rowOff>
    </xdr:from>
    <xdr:to>
      <xdr:col>13</xdr:col>
      <xdr:colOff>60325</xdr:colOff>
      <xdr:row>326</xdr:row>
      <xdr:rowOff>41275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380998</xdr:colOff>
      <xdr:row>299</xdr:row>
      <xdr:rowOff>95250</xdr:rowOff>
    </xdr:from>
    <xdr:to>
      <xdr:col>27</xdr:col>
      <xdr:colOff>41273</xdr:colOff>
      <xdr:row>326</xdr:row>
      <xdr:rowOff>31750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381000</xdr:colOff>
      <xdr:row>349</xdr:row>
      <xdr:rowOff>85725</xdr:rowOff>
    </xdr:from>
    <xdr:to>
      <xdr:col>13</xdr:col>
      <xdr:colOff>12700</xdr:colOff>
      <xdr:row>376</xdr:row>
      <xdr:rowOff>22225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371475</xdr:colOff>
      <xdr:row>349</xdr:row>
      <xdr:rowOff>85725</xdr:rowOff>
    </xdr:from>
    <xdr:to>
      <xdr:col>27</xdr:col>
      <xdr:colOff>3175</xdr:colOff>
      <xdr:row>376</xdr:row>
      <xdr:rowOff>22225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394606</xdr:colOff>
      <xdr:row>31</xdr:row>
      <xdr:rowOff>27213</xdr:rowOff>
    </xdr:from>
    <xdr:to>
      <xdr:col>12</xdr:col>
      <xdr:colOff>394607</xdr:colOff>
      <xdr:row>45</xdr:row>
      <xdr:rowOff>81643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13607</xdr:colOff>
      <xdr:row>31</xdr:row>
      <xdr:rowOff>54429</xdr:rowOff>
    </xdr:from>
    <xdr:to>
      <xdr:col>27</xdr:col>
      <xdr:colOff>13607</xdr:colOff>
      <xdr:row>45</xdr:row>
      <xdr:rowOff>108859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394607</xdr:colOff>
      <xdr:row>80</xdr:row>
      <xdr:rowOff>13608</xdr:rowOff>
    </xdr:from>
    <xdr:to>
      <xdr:col>12</xdr:col>
      <xdr:colOff>394608</xdr:colOff>
      <xdr:row>94</xdr:row>
      <xdr:rowOff>68038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13608</xdr:colOff>
      <xdr:row>80</xdr:row>
      <xdr:rowOff>40824</xdr:rowOff>
    </xdr:from>
    <xdr:to>
      <xdr:col>27</xdr:col>
      <xdr:colOff>13608</xdr:colOff>
      <xdr:row>94</xdr:row>
      <xdr:rowOff>95254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13</xdr:col>
      <xdr:colOff>1</xdr:colOff>
      <xdr:row>145</xdr:row>
      <xdr:rowOff>54430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0</xdr:colOff>
      <xdr:row>131</xdr:row>
      <xdr:rowOff>0</xdr:rowOff>
    </xdr:from>
    <xdr:to>
      <xdr:col>27</xdr:col>
      <xdr:colOff>1</xdr:colOff>
      <xdr:row>145</xdr:row>
      <xdr:rowOff>54430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13</xdr:col>
      <xdr:colOff>1</xdr:colOff>
      <xdr:row>195</xdr:row>
      <xdr:rowOff>54430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0</xdr:colOff>
      <xdr:row>181</xdr:row>
      <xdr:rowOff>0</xdr:rowOff>
    </xdr:from>
    <xdr:to>
      <xdr:col>28</xdr:col>
      <xdr:colOff>1</xdr:colOff>
      <xdr:row>195</xdr:row>
      <xdr:rowOff>54430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13</xdr:col>
      <xdr:colOff>1</xdr:colOff>
      <xdr:row>245</xdr:row>
      <xdr:rowOff>54430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0</xdr:colOff>
      <xdr:row>231</xdr:row>
      <xdr:rowOff>0</xdr:rowOff>
    </xdr:from>
    <xdr:to>
      <xdr:col>27</xdr:col>
      <xdr:colOff>1</xdr:colOff>
      <xdr:row>245</xdr:row>
      <xdr:rowOff>54430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281</xdr:row>
      <xdr:rowOff>0</xdr:rowOff>
    </xdr:from>
    <xdr:to>
      <xdr:col>13</xdr:col>
      <xdr:colOff>1</xdr:colOff>
      <xdr:row>295</xdr:row>
      <xdr:rowOff>54430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0</xdr:colOff>
      <xdr:row>281</xdr:row>
      <xdr:rowOff>0</xdr:rowOff>
    </xdr:from>
    <xdr:to>
      <xdr:col>28</xdr:col>
      <xdr:colOff>1</xdr:colOff>
      <xdr:row>295</xdr:row>
      <xdr:rowOff>54430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331</xdr:row>
      <xdr:rowOff>0</xdr:rowOff>
    </xdr:from>
    <xdr:to>
      <xdr:col>13</xdr:col>
      <xdr:colOff>1</xdr:colOff>
      <xdr:row>345</xdr:row>
      <xdr:rowOff>54430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0</xdr:colOff>
      <xdr:row>331</xdr:row>
      <xdr:rowOff>0</xdr:rowOff>
    </xdr:from>
    <xdr:to>
      <xdr:col>27</xdr:col>
      <xdr:colOff>1</xdr:colOff>
      <xdr:row>345</xdr:row>
      <xdr:rowOff>54430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381</xdr:row>
      <xdr:rowOff>0</xdr:rowOff>
    </xdr:from>
    <xdr:to>
      <xdr:col>13</xdr:col>
      <xdr:colOff>1</xdr:colOff>
      <xdr:row>395</xdr:row>
      <xdr:rowOff>54430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0</xdr:colOff>
      <xdr:row>381</xdr:row>
      <xdr:rowOff>0</xdr:rowOff>
    </xdr:from>
    <xdr:to>
      <xdr:col>27</xdr:col>
      <xdr:colOff>1</xdr:colOff>
      <xdr:row>395</xdr:row>
      <xdr:rowOff>54430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sik2ht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vdata"/>
      <sheetName val="Fy2 förmågor alla nivåer"/>
      <sheetName val="Provsammanställning"/>
      <sheetName val="Blad1"/>
      <sheetName val="Fy kat"/>
      <sheetName val="Redigering"/>
      <sheetName val="Elevresultat 1-16"/>
      <sheetName val="17-32"/>
      <sheetName val="Profil och Betygsgränser"/>
    </sheetNames>
    <sheetDataSet>
      <sheetData sheetId="0"/>
      <sheetData sheetId="1">
        <row r="1">
          <cell r="CO1" t="str">
            <v>Experimentell uppgift</v>
          </cell>
        </row>
        <row r="3">
          <cell r="CS3">
            <v>22</v>
          </cell>
          <cell r="CT3">
            <v>16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6">
          <cell r="B16">
            <v>14</v>
          </cell>
          <cell r="C16">
            <v>23</v>
          </cell>
          <cell r="D16">
            <v>31</v>
          </cell>
          <cell r="E16">
            <v>38</v>
          </cell>
          <cell r="F16">
            <v>45</v>
          </cell>
        </row>
        <row r="19">
          <cell r="E19">
            <v>2</v>
          </cell>
        </row>
        <row r="20">
          <cell r="C20">
            <v>6</v>
          </cell>
        </row>
        <row r="21">
          <cell r="C21">
            <v>12</v>
          </cell>
        </row>
        <row r="22">
          <cell r="D22">
            <v>4</v>
          </cell>
        </row>
        <row r="23">
          <cell r="D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5"/>
  <sheetViews>
    <sheetView showGridLines="0" zoomScaleNormal="100" workbookViewId="0">
      <selection activeCell="A6" sqref="A6"/>
    </sheetView>
  </sheetViews>
  <sheetFormatPr defaultRowHeight="12" x14ac:dyDescent="0.2"/>
  <cols>
    <col min="1" max="1" width="9.140625" style="324"/>
    <col min="2" max="2" width="17.140625" style="328" customWidth="1"/>
    <col min="3" max="3" width="17.140625" style="364" customWidth="1"/>
    <col min="4" max="4" width="17.140625" style="328" customWidth="1"/>
    <col min="5" max="5" width="17.140625" style="324" customWidth="1"/>
    <col min="6" max="6" width="3.28515625" style="326" customWidth="1"/>
    <col min="7" max="7" width="3.28515625" style="327" customWidth="1"/>
    <col min="8" max="38" width="3.28515625" style="326" customWidth="1"/>
    <col min="39" max="39" width="3.140625" style="326" customWidth="1"/>
    <col min="40" max="63" width="3.28515625" style="326" customWidth="1"/>
    <col min="64" max="64" width="3.28515625" style="351" customWidth="1"/>
    <col min="65" max="66" width="3.28515625" style="326" customWidth="1"/>
    <col min="67" max="75" width="3.28515625" style="325" customWidth="1"/>
    <col min="76" max="80" width="9.140625" style="324" customWidth="1"/>
    <col min="81" max="81" width="12.85546875" style="324" customWidth="1"/>
    <col min="82" max="83" width="9.140625" style="324" customWidth="1"/>
    <col min="84" max="16384" width="9.140625" style="324"/>
  </cols>
  <sheetData>
    <row r="1" spans="1:83" ht="12.75" x14ac:dyDescent="0.2">
      <c r="A1" s="347" t="s">
        <v>377</v>
      </c>
      <c r="C1" s="362"/>
      <c r="D1" s="342"/>
      <c r="E1" s="341"/>
      <c r="F1" s="346"/>
      <c r="G1" s="339"/>
      <c r="H1" s="325"/>
      <c r="I1" s="325"/>
      <c r="J1" s="325"/>
      <c r="K1" s="34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39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50"/>
      <c r="BM1" s="325"/>
      <c r="BN1" s="325"/>
    </row>
    <row r="2" spans="1:83" hidden="1" x14ac:dyDescent="0.2">
      <c r="A2" s="343" t="s">
        <v>376</v>
      </c>
      <c r="C2" s="363"/>
      <c r="D2" s="342"/>
      <c r="E2" s="341"/>
      <c r="F2" s="340"/>
      <c r="G2" s="339"/>
      <c r="H2" s="325"/>
      <c r="I2" s="325"/>
      <c r="J2" s="325"/>
      <c r="K2" s="325"/>
      <c r="L2" s="325"/>
      <c r="M2" s="325"/>
      <c r="N2" s="325"/>
      <c r="O2" s="325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25" t="s">
        <v>6</v>
      </c>
      <c r="AG2" s="325" t="s">
        <v>29</v>
      </c>
      <c r="AH2" s="325" t="s">
        <v>5</v>
      </c>
      <c r="AI2" s="325" t="s">
        <v>30</v>
      </c>
      <c r="AJ2" s="325" t="s">
        <v>4</v>
      </c>
      <c r="AK2" s="325" t="s">
        <v>250</v>
      </c>
      <c r="AL2" s="325"/>
      <c r="AM2" s="325" t="s">
        <v>375</v>
      </c>
      <c r="AN2" s="339" t="s">
        <v>374</v>
      </c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50"/>
      <c r="BM2" s="325"/>
      <c r="BN2" s="325"/>
    </row>
    <row r="3" spans="1:83" ht="48.75" hidden="1" x14ac:dyDescent="0.2">
      <c r="A3" s="343" t="s">
        <v>378</v>
      </c>
      <c r="C3" s="363"/>
      <c r="D3" s="342"/>
      <c r="E3" s="341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Y3" s="338" t="s">
        <v>54</v>
      </c>
      <c r="BZ3" s="332" t="s">
        <v>4</v>
      </c>
      <c r="CA3" s="332" t="s">
        <v>5</v>
      </c>
      <c r="CB3" s="332" t="s">
        <v>6</v>
      </c>
      <c r="CC3" s="332" t="s">
        <v>373</v>
      </c>
      <c r="CD3" s="332" t="s">
        <v>372</v>
      </c>
      <c r="CE3" s="332" t="s">
        <v>371</v>
      </c>
    </row>
    <row r="4" spans="1:83" s="335" customFormat="1" ht="95.25" hidden="1" x14ac:dyDescent="0.2">
      <c r="A4" s="371" t="s">
        <v>3</v>
      </c>
      <c r="B4" s="371" t="s">
        <v>370</v>
      </c>
      <c r="C4" s="234" t="s">
        <v>403</v>
      </c>
      <c r="D4" s="234" t="s">
        <v>426</v>
      </c>
      <c r="E4" s="234" t="s">
        <v>402</v>
      </c>
      <c r="F4" s="337" t="s">
        <v>366</v>
      </c>
      <c r="G4" s="352" t="s">
        <v>365</v>
      </c>
      <c r="H4" s="352" t="s">
        <v>364</v>
      </c>
      <c r="I4" s="352" t="s">
        <v>363</v>
      </c>
      <c r="J4" s="352" t="s">
        <v>362</v>
      </c>
      <c r="K4" s="352" t="s">
        <v>361</v>
      </c>
      <c r="L4" s="352" t="s">
        <v>360</v>
      </c>
      <c r="M4" s="352" t="s">
        <v>359</v>
      </c>
      <c r="N4" s="352" t="s">
        <v>358</v>
      </c>
      <c r="O4" s="352" t="s">
        <v>357</v>
      </c>
      <c r="P4" s="352" t="s">
        <v>356</v>
      </c>
      <c r="Q4" s="352" t="s">
        <v>355</v>
      </c>
      <c r="R4" s="352" t="s">
        <v>379</v>
      </c>
      <c r="S4" s="352" t="s">
        <v>354</v>
      </c>
      <c r="T4" s="352" t="s">
        <v>353</v>
      </c>
      <c r="U4" s="352" t="s">
        <v>352</v>
      </c>
      <c r="V4" s="352" t="s">
        <v>380</v>
      </c>
      <c r="W4" s="352" t="s">
        <v>351</v>
      </c>
      <c r="X4" s="352" t="s">
        <v>350</v>
      </c>
      <c r="Y4" s="352" t="s">
        <v>381</v>
      </c>
      <c r="Z4" s="352" t="s">
        <v>382</v>
      </c>
      <c r="AA4" s="352" t="s">
        <v>383</v>
      </c>
      <c r="AB4" s="352" t="s">
        <v>384</v>
      </c>
      <c r="AC4" s="352" t="s">
        <v>385</v>
      </c>
      <c r="AD4" s="352" t="s">
        <v>386</v>
      </c>
      <c r="AE4" s="352" t="s">
        <v>387</v>
      </c>
      <c r="AF4" s="352" t="s">
        <v>388</v>
      </c>
      <c r="AG4" s="352" t="s">
        <v>389</v>
      </c>
      <c r="AH4" s="352" t="s">
        <v>390</v>
      </c>
      <c r="AI4" s="352" t="s">
        <v>391</v>
      </c>
      <c r="AJ4" s="352" t="s">
        <v>392</v>
      </c>
      <c r="AK4" s="352" t="s">
        <v>393</v>
      </c>
      <c r="AL4" s="352" t="s">
        <v>349</v>
      </c>
      <c r="AM4" s="352" t="s">
        <v>348</v>
      </c>
      <c r="AN4" s="352" t="s">
        <v>347</v>
      </c>
      <c r="AO4" s="352" t="s">
        <v>394</v>
      </c>
      <c r="AP4" s="352" t="s">
        <v>395</v>
      </c>
      <c r="AQ4" s="352" t="s">
        <v>396</v>
      </c>
      <c r="AR4" s="352" t="s">
        <v>397</v>
      </c>
      <c r="AS4" s="352" t="s">
        <v>398</v>
      </c>
      <c r="AT4" s="352" t="s">
        <v>346</v>
      </c>
      <c r="AU4" s="352" t="s">
        <v>345</v>
      </c>
      <c r="AV4" s="352" t="s">
        <v>344</v>
      </c>
      <c r="AW4" s="352" t="s">
        <v>343</v>
      </c>
      <c r="AX4" s="352" t="s">
        <v>342</v>
      </c>
      <c r="AY4" s="352" t="s">
        <v>341</v>
      </c>
      <c r="AZ4" s="352" t="s">
        <v>340</v>
      </c>
      <c r="BA4" s="352" t="s">
        <v>399</v>
      </c>
      <c r="BB4" s="352" t="s">
        <v>400</v>
      </c>
      <c r="BC4" s="352" t="s">
        <v>339</v>
      </c>
      <c r="BD4" s="352" t="s">
        <v>338</v>
      </c>
      <c r="BE4" s="352" t="s">
        <v>337</v>
      </c>
      <c r="BF4" s="352" t="s">
        <v>336</v>
      </c>
      <c r="BG4" s="352" t="s">
        <v>335</v>
      </c>
      <c r="BH4" s="352" t="s">
        <v>334</v>
      </c>
      <c r="BI4" s="352" t="s">
        <v>333</v>
      </c>
      <c r="BJ4" s="352" t="s">
        <v>332</v>
      </c>
      <c r="BK4" s="352" t="s">
        <v>331</v>
      </c>
      <c r="BL4" s="352" t="s">
        <v>330</v>
      </c>
      <c r="BM4" s="352" t="s">
        <v>329</v>
      </c>
      <c r="BN4" s="336" t="s">
        <v>322</v>
      </c>
      <c r="BO4" s="336" t="s">
        <v>269</v>
      </c>
      <c r="BP4" s="336" t="s">
        <v>40</v>
      </c>
      <c r="BQ4" s="336" t="s">
        <v>404</v>
      </c>
      <c r="BR4" s="336" t="s">
        <v>49</v>
      </c>
      <c r="BS4" s="336" t="s">
        <v>50</v>
      </c>
      <c r="BT4" s="336" t="s">
        <v>51</v>
      </c>
      <c r="BU4" s="336" t="s">
        <v>369</v>
      </c>
      <c r="BV4" s="336" t="s">
        <v>222</v>
      </c>
    </row>
    <row r="5" spans="1:83" s="331" customFormat="1" ht="52.5" x14ac:dyDescent="0.25">
      <c r="A5" s="371" t="s">
        <v>430</v>
      </c>
      <c r="B5" s="371" t="s">
        <v>368</v>
      </c>
      <c r="C5" s="234" t="s">
        <v>367</v>
      </c>
      <c r="D5" s="234" t="s">
        <v>424</v>
      </c>
      <c r="E5" s="234" t="s">
        <v>427</v>
      </c>
      <c r="F5" s="334" t="s">
        <v>366</v>
      </c>
      <c r="G5" s="334" t="s">
        <v>365</v>
      </c>
      <c r="H5" s="334" t="s">
        <v>364</v>
      </c>
      <c r="I5" s="334" t="s">
        <v>363</v>
      </c>
      <c r="J5" s="334" t="s">
        <v>362</v>
      </c>
      <c r="K5" s="334" t="s">
        <v>361</v>
      </c>
      <c r="L5" s="334" t="s">
        <v>360</v>
      </c>
      <c r="M5" s="334" t="s">
        <v>359</v>
      </c>
      <c r="N5" s="334" t="s">
        <v>358</v>
      </c>
      <c r="O5" s="334" t="s">
        <v>357</v>
      </c>
      <c r="P5" s="334" t="s">
        <v>356</v>
      </c>
      <c r="Q5" s="334" t="s">
        <v>355</v>
      </c>
      <c r="R5" s="334" t="s">
        <v>379</v>
      </c>
      <c r="S5" s="334" t="s">
        <v>354</v>
      </c>
      <c r="T5" s="334" t="s">
        <v>353</v>
      </c>
      <c r="U5" s="334" t="s">
        <v>352</v>
      </c>
      <c r="V5" s="334" t="s">
        <v>380</v>
      </c>
      <c r="W5" s="334" t="s">
        <v>351</v>
      </c>
      <c r="X5" s="334" t="s">
        <v>350</v>
      </c>
      <c r="Y5" s="334" t="s">
        <v>381</v>
      </c>
      <c r="Z5" s="334" t="s">
        <v>382</v>
      </c>
      <c r="AA5" s="334" t="s">
        <v>383</v>
      </c>
      <c r="AB5" s="334" t="s">
        <v>384</v>
      </c>
      <c r="AC5" s="334" t="s">
        <v>385</v>
      </c>
      <c r="AD5" s="334" t="s">
        <v>386</v>
      </c>
      <c r="AE5" s="334" t="s">
        <v>387</v>
      </c>
      <c r="AF5" s="334" t="s">
        <v>388</v>
      </c>
      <c r="AG5" s="334" t="s">
        <v>389</v>
      </c>
      <c r="AH5" s="334" t="s">
        <v>390</v>
      </c>
      <c r="AI5" s="334" t="s">
        <v>391</v>
      </c>
      <c r="AJ5" s="334" t="s">
        <v>392</v>
      </c>
      <c r="AK5" s="334" t="s">
        <v>393</v>
      </c>
      <c r="AL5" s="334" t="s">
        <v>349</v>
      </c>
      <c r="AM5" s="334" t="s">
        <v>348</v>
      </c>
      <c r="AN5" s="334" t="s">
        <v>347</v>
      </c>
      <c r="AO5" s="334" t="s">
        <v>394</v>
      </c>
      <c r="AP5" s="334" t="s">
        <v>395</v>
      </c>
      <c r="AQ5" s="334" t="s">
        <v>396</v>
      </c>
      <c r="AR5" s="334" t="s">
        <v>397</v>
      </c>
      <c r="AS5" s="334" t="s">
        <v>398</v>
      </c>
      <c r="AT5" s="334" t="s">
        <v>346</v>
      </c>
      <c r="AU5" s="334" t="s">
        <v>345</v>
      </c>
      <c r="AV5" s="334" t="s">
        <v>344</v>
      </c>
      <c r="AW5" s="334" t="s">
        <v>343</v>
      </c>
      <c r="AX5" s="334" t="s">
        <v>342</v>
      </c>
      <c r="AY5" s="334" t="s">
        <v>341</v>
      </c>
      <c r="AZ5" s="334" t="s">
        <v>340</v>
      </c>
      <c r="BA5" s="334" t="s">
        <v>399</v>
      </c>
      <c r="BB5" s="334" t="s">
        <v>400</v>
      </c>
      <c r="BC5" s="334" t="s">
        <v>339</v>
      </c>
      <c r="BD5" s="334" t="s">
        <v>338</v>
      </c>
      <c r="BE5" s="334" t="s">
        <v>337</v>
      </c>
      <c r="BF5" s="334" t="s">
        <v>336</v>
      </c>
      <c r="BG5" s="334" t="s">
        <v>335</v>
      </c>
      <c r="BH5" s="334" t="s">
        <v>334</v>
      </c>
      <c r="BI5" s="334" t="s">
        <v>333</v>
      </c>
      <c r="BJ5" s="334" t="s">
        <v>332</v>
      </c>
      <c r="BK5" s="334" t="s">
        <v>331</v>
      </c>
      <c r="BL5" s="355" t="s">
        <v>330</v>
      </c>
      <c r="BM5" s="334" t="s">
        <v>329</v>
      </c>
      <c r="BN5" s="333" t="s">
        <v>425</v>
      </c>
      <c r="BO5" s="333" t="s">
        <v>269</v>
      </c>
      <c r="BP5" s="333" t="s">
        <v>328</v>
      </c>
      <c r="BQ5" s="333" t="s">
        <v>54</v>
      </c>
      <c r="BR5" s="333" t="s">
        <v>327</v>
      </c>
      <c r="BS5" s="333" t="s">
        <v>326</v>
      </c>
      <c r="BT5" s="333" t="s">
        <v>325</v>
      </c>
      <c r="BU5" s="333" t="s">
        <v>324</v>
      </c>
      <c r="BV5" s="332" t="s">
        <v>323</v>
      </c>
    </row>
    <row r="6" spans="1:83" ht="15" x14ac:dyDescent="0.25">
      <c r="A6" s="365" t="str">
        <f>CONCATENATE('Fy1 mål alla nivåer'!A12)</f>
        <v/>
      </c>
      <c r="B6" s="365" t="str">
        <f>CONCATENATE('Fy1 mål alla nivåer'!B12)</f>
        <v>Elev 1</v>
      </c>
      <c r="C6" s="365" t="str">
        <f>CONCATENATE('Fy1 mål alla nivåer'!C12)</f>
        <v/>
      </c>
      <c r="D6" s="365" t="str">
        <f>CONCATENATE('Fy1 mål alla nivåer'!D12)</f>
        <v/>
      </c>
      <c r="E6" s="365" t="str">
        <f>CONCATENATE('Fy1 mål alla nivåer'!E12)</f>
        <v/>
      </c>
      <c r="F6" s="353" t="str">
        <f>CONCATENATE('Fy1 mål alla nivåer'!F12)</f>
        <v/>
      </c>
      <c r="G6" s="353" t="str">
        <f>CONCATENATE('Fy1 mål alla nivåer'!G12)</f>
        <v/>
      </c>
      <c r="H6" s="353" t="str">
        <f>CONCATENATE('Fy1 mål alla nivåer'!H12)</f>
        <v/>
      </c>
      <c r="I6" s="353" t="str">
        <f>CONCATENATE('Fy1 mål alla nivåer'!I12)</f>
        <v/>
      </c>
      <c r="J6" s="353" t="str">
        <f>CONCATENATE('Fy1 mål alla nivåer'!J12)</f>
        <v/>
      </c>
      <c r="K6" s="353" t="str">
        <f>CONCATENATE('Fy1 mål alla nivåer'!K12)</f>
        <v/>
      </c>
      <c r="L6" s="353" t="str">
        <f>CONCATENATE('Fy1 mål alla nivåer'!L12)</f>
        <v/>
      </c>
      <c r="M6" s="353" t="str">
        <f>CONCATENATE('Fy1 mål alla nivåer'!M12)</f>
        <v/>
      </c>
      <c r="N6" s="353" t="str">
        <f>CONCATENATE('Fy1 mål alla nivåer'!N12)</f>
        <v/>
      </c>
      <c r="O6" s="353" t="str">
        <f>CONCATENATE('Fy1 mål alla nivåer'!O12)</f>
        <v/>
      </c>
      <c r="P6" s="353" t="str">
        <f>CONCATENATE('Fy1 mål alla nivåer'!P12)</f>
        <v/>
      </c>
      <c r="Q6" s="353" t="str">
        <f>CONCATENATE('Fy1 mål alla nivåer'!Q12)</f>
        <v/>
      </c>
      <c r="R6" s="353" t="str">
        <f>CONCATENATE('Fy1 mål alla nivåer'!R12)</f>
        <v/>
      </c>
      <c r="S6" s="353" t="str">
        <f>CONCATENATE('Fy1 mål alla nivåer'!S12)</f>
        <v/>
      </c>
      <c r="T6" s="353" t="str">
        <f>CONCATENATE('Fy1 mål alla nivåer'!T12)</f>
        <v/>
      </c>
      <c r="U6" s="353" t="str">
        <f>CONCATENATE('Fy1 mål alla nivåer'!U12)</f>
        <v/>
      </c>
      <c r="V6" s="353" t="str">
        <f>CONCATENATE('Fy1 mål alla nivåer'!V12)</f>
        <v/>
      </c>
      <c r="W6" s="353" t="str">
        <f>CONCATENATE('Fy1 mål alla nivåer'!W12)</f>
        <v/>
      </c>
      <c r="X6" s="353" t="str">
        <f>CONCATENATE('Fy1 mål alla nivåer'!X12)</f>
        <v/>
      </c>
      <c r="Y6" s="353" t="str">
        <f>CONCATENATE('Fy1 mål alla nivåer'!Y12)</f>
        <v/>
      </c>
      <c r="Z6" s="353" t="str">
        <f>CONCATENATE('Fy1 mål alla nivåer'!Z12)</f>
        <v/>
      </c>
      <c r="AA6" s="353" t="str">
        <f>CONCATENATE('Fy1 mål alla nivåer'!AA12)</f>
        <v/>
      </c>
      <c r="AB6" s="353" t="str">
        <f>CONCATENATE('Fy1 mål alla nivåer'!AB12)</f>
        <v/>
      </c>
      <c r="AC6" s="353" t="str">
        <f>CONCATENATE('Fy1 mål alla nivåer'!AC12)</f>
        <v/>
      </c>
      <c r="AD6" s="353" t="str">
        <f>CONCATENATE('Fy1 mål alla nivåer'!AD12)</f>
        <v/>
      </c>
      <c r="AE6" s="353" t="str">
        <f>CONCATENATE('Fy1 mål alla nivåer'!AE12)</f>
        <v/>
      </c>
      <c r="AF6" s="353" t="str">
        <f>CONCATENATE('Fy1 mål alla nivåer'!AF12)</f>
        <v/>
      </c>
      <c r="AG6" s="353" t="str">
        <f>CONCATENATE('Fy1 mål alla nivåer'!AG12)</f>
        <v/>
      </c>
      <c r="AH6" s="353" t="str">
        <f>CONCATENATE('Fy1 mål alla nivåer'!AH12)</f>
        <v/>
      </c>
      <c r="AI6" s="353" t="str">
        <f>CONCATENATE('Fy1 mål alla nivåer'!AI12)</f>
        <v/>
      </c>
      <c r="AJ6" s="353" t="str">
        <f>CONCATENATE('Fy1 mål alla nivåer'!AJ12)</f>
        <v/>
      </c>
      <c r="AK6" s="353" t="str">
        <f>CONCATENATE('Fy1 mål alla nivåer'!AK12)</f>
        <v/>
      </c>
      <c r="AL6" s="353" t="str">
        <f>CONCATENATE('Fy1 mål alla nivåer'!AL12)</f>
        <v/>
      </c>
      <c r="AM6" s="353" t="str">
        <f>CONCATENATE('Fy1 mål alla nivåer'!AM12)</f>
        <v/>
      </c>
      <c r="AN6" s="353" t="str">
        <f>CONCATENATE('Fy1 mål alla nivåer'!AN12)</f>
        <v/>
      </c>
      <c r="AO6" s="353" t="str">
        <f>CONCATENATE('Fy1 mål alla nivåer'!AO12)</f>
        <v/>
      </c>
      <c r="AP6" s="353" t="str">
        <f>CONCATENATE('Fy1 mål alla nivåer'!AP12)</f>
        <v/>
      </c>
      <c r="AQ6" s="353" t="str">
        <f>CONCATENATE('Fy1 mål alla nivåer'!AQ12)</f>
        <v/>
      </c>
      <c r="AR6" s="353" t="str">
        <f>CONCATENATE('Fy1 mål alla nivåer'!AR12)</f>
        <v/>
      </c>
      <c r="AS6" s="353" t="str">
        <f>CONCATENATE('Fy1 mål alla nivåer'!AS12)</f>
        <v/>
      </c>
      <c r="AT6" s="353" t="str">
        <f>CONCATENATE('Fy1 mål alla nivåer'!AT12)</f>
        <v/>
      </c>
      <c r="AU6" s="353" t="str">
        <f>CONCATENATE('Fy1 mål alla nivåer'!AU12)</f>
        <v/>
      </c>
      <c r="AV6" s="353" t="str">
        <f>CONCATENATE('Fy1 mål alla nivåer'!AV12)</f>
        <v/>
      </c>
      <c r="AW6" s="353" t="str">
        <f>CONCATENATE('Fy1 mål alla nivåer'!AW12)</f>
        <v/>
      </c>
      <c r="AX6" s="353" t="str">
        <f>CONCATENATE('Fy1 mål alla nivåer'!AX12)</f>
        <v/>
      </c>
      <c r="AY6" s="353" t="str">
        <f>CONCATENATE('Fy1 mål alla nivåer'!AY12)</f>
        <v/>
      </c>
      <c r="AZ6" s="353" t="str">
        <f>CONCATENATE('Fy1 mål alla nivåer'!AZ12)</f>
        <v/>
      </c>
      <c r="BA6" s="353" t="str">
        <f>CONCATENATE('Fy1 mål alla nivåer'!BA12)</f>
        <v/>
      </c>
      <c r="BB6" s="353" t="str">
        <f>CONCATENATE('Fy1 mål alla nivåer'!BB12)</f>
        <v/>
      </c>
      <c r="BC6" s="353" t="str">
        <f>CONCATENATE('Fy1 mål alla nivåer'!BC12)</f>
        <v/>
      </c>
      <c r="BD6" s="353" t="str">
        <f>CONCATENATE('Fy1 mål alla nivåer'!BD12)</f>
        <v/>
      </c>
      <c r="BE6" s="353" t="str">
        <f>CONCATENATE('Fy1 mål alla nivåer'!BE12)</f>
        <v/>
      </c>
      <c r="BF6" s="353" t="str">
        <f>CONCATENATE('Fy1 mål alla nivåer'!BF12)</f>
        <v/>
      </c>
      <c r="BG6" s="353" t="str">
        <f>CONCATENATE('Fy1 mål alla nivåer'!BG12)</f>
        <v/>
      </c>
      <c r="BH6" s="353" t="str">
        <f>CONCATENATE('Fy1 mål alla nivåer'!BH12)</f>
        <v/>
      </c>
      <c r="BI6" s="353" t="str">
        <f>CONCATENATE('Fy1 mål alla nivåer'!BI12)</f>
        <v/>
      </c>
      <c r="BJ6" s="353" t="str">
        <f>CONCATENATE('Fy1 mål alla nivåer'!BJ12)</f>
        <v/>
      </c>
      <c r="BK6" s="353" t="str">
        <f>CONCATENATE('Fy1 mål alla nivåer'!BK12)</f>
        <v/>
      </c>
      <c r="BL6" s="353" t="str">
        <f>CONCATENATE('Fy1 mål alla nivåer'!BL12)</f>
        <v/>
      </c>
      <c r="BM6" s="353" t="str">
        <f>CONCATENATE('Fy1 mål alla nivåer'!BM12)</f>
        <v/>
      </c>
      <c r="BN6" s="353" t="str">
        <f>CONCATENATE('Fy1 mål alla nivåer'!CL12)</f>
        <v/>
      </c>
      <c r="BO6" s="353" t="str">
        <f>CONCATENATE('Fy1 mål alla nivåer'!CM12)</f>
        <v>X</v>
      </c>
      <c r="BP6" s="353" t="str">
        <f>CONCATENATE('Fy1 mål alla nivåer'!CN12)</f>
        <v>0</v>
      </c>
      <c r="BQ6" s="353" t="str">
        <f>CONCATENATE('Fy1 mål alla nivåer'!CO12)</f>
        <v>0</v>
      </c>
      <c r="BR6" s="353" t="str">
        <f>CONCATENATE('Fy1 mål alla nivåer'!CP12)</f>
        <v>0</v>
      </c>
      <c r="BS6" s="353" t="str">
        <f>CONCATENATE('Fy1 mål alla nivåer'!CQ12)</f>
        <v>0</v>
      </c>
      <c r="BT6" s="353" t="str">
        <f>CONCATENATE('Fy1 mål alla nivåer'!CR12)</f>
        <v>0</v>
      </c>
      <c r="BU6" s="353" t="str">
        <f>CONCATENATE('Fy1 mål alla nivåer'!CS12)</f>
        <v>0</v>
      </c>
      <c r="BV6" s="353" t="str">
        <f>CONCATENATE('Fy1 mål alla nivåer'!CT12)</f>
        <v>F</v>
      </c>
      <c r="BW6" s="330"/>
      <c r="BX6" s="329">
        <v>1</v>
      </c>
    </row>
    <row r="7" spans="1:83" ht="15" x14ac:dyDescent="0.25">
      <c r="A7" s="365" t="str">
        <f>CONCATENATE('Fy1 mål alla nivåer'!A13)</f>
        <v/>
      </c>
      <c r="B7" s="365" t="str">
        <f>CONCATENATE('Fy1 mål alla nivåer'!B13)</f>
        <v>Elev 2</v>
      </c>
      <c r="C7" s="365" t="str">
        <f>CONCATENATE('Fy1 mål alla nivåer'!C13)</f>
        <v/>
      </c>
      <c r="D7" s="365" t="str">
        <f>CONCATENATE('Fy1 mål alla nivåer'!D13)</f>
        <v/>
      </c>
      <c r="E7" s="365" t="str">
        <f>CONCATENATE('Fy1 mål alla nivåer'!E13)</f>
        <v/>
      </c>
      <c r="F7" s="353" t="str">
        <f>CONCATENATE('Fy1 mål alla nivåer'!F13)</f>
        <v/>
      </c>
      <c r="G7" s="353" t="str">
        <f>CONCATENATE('Fy1 mål alla nivåer'!G13)</f>
        <v/>
      </c>
      <c r="H7" s="353" t="str">
        <f>CONCATENATE('Fy1 mål alla nivåer'!H13)</f>
        <v/>
      </c>
      <c r="I7" s="353" t="str">
        <f>CONCATENATE('Fy1 mål alla nivåer'!I13)</f>
        <v/>
      </c>
      <c r="J7" s="353" t="str">
        <f>CONCATENATE('Fy1 mål alla nivåer'!J13)</f>
        <v/>
      </c>
      <c r="K7" s="353" t="str">
        <f>CONCATENATE('Fy1 mål alla nivåer'!K13)</f>
        <v/>
      </c>
      <c r="L7" s="353" t="str">
        <f>CONCATENATE('Fy1 mål alla nivåer'!L13)</f>
        <v/>
      </c>
      <c r="M7" s="353" t="str">
        <f>CONCATENATE('Fy1 mål alla nivåer'!M13)</f>
        <v/>
      </c>
      <c r="N7" s="353" t="str">
        <f>CONCATENATE('Fy1 mål alla nivåer'!N13)</f>
        <v/>
      </c>
      <c r="O7" s="353" t="str">
        <f>CONCATENATE('Fy1 mål alla nivåer'!O13)</f>
        <v/>
      </c>
      <c r="P7" s="353" t="str">
        <f>CONCATENATE('Fy1 mål alla nivåer'!P13)</f>
        <v/>
      </c>
      <c r="Q7" s="353" t="str">
        <f>CONCATENATE('Fy1 mål alla nivåer'!Q13)</f>
        <v/>
      </c>
      <c r="R7" s="353" t="str">
        <f>CONCATENATE('Fy1 mål alla nivåer'!R13)</f>
        <v/>
      </c>
      <c r="S7" s="353" t="str">
        <f>CONCATENATE('Fy1 mål alla nivåer'!S13)</f>
        <v/>
      </c>
      <c r="T7" s="353" t="str">
        <f>CONCATENATE('Fy1 mål alla nivåer'!T13)</f>
        <v/>
      </c>
      <c r="U7" s="353" t="str">
        <f>CONCATENATE('Fy1 mål alla nivåer'!U13)</f>
        <v/>
      </c>
      <c r="V7" s="353" t="str">
        <f>CONCATENATE('Fy1 mål alla nivåer'!V13)</f>
        <v/>
      </c>
      <c r="W7" s="353" t="str">
        <f>CONCATENATE('Fy1 mål alla nivåer'!W13)</f>
        <v/>
      </c>
      <c r="X7" s="353" t="str">
        <f>CONCATENATE('Fy1 mål alla nivåer'!X13)</f>
        <v/>
      </c>
      <c r="Y7" s="353" t="str">
        <f>CONCATENATE('Fy1 mål alla nivåer'!Y13)</f>
        <v/>
      </c>
      <c r="Z7" s="353" t="str">
        <f>CONCATENATE('Fy1 mål alla nivåer'!Z13)</f>
        <v/>
      </c>
      <c r="AA7" s="353" t="str">
        <f>CONCATENATE('Fy1 mål alla nivåer'!AA13)</f>
        <v/>
      </c>
      <c r="AB7" s="353" t="str">
        <f>CONCATENATE('Fy1 mål alla nivåer'!AB13)</f>
        <v/>
      </c>
      <c r="AC7" s="353" t="str">
        <f>CONCATENATE('Fy1 mål alla nivåer'!AC13)</f>
        <v/>
      </c>
      <c r="AD7" s="353" t="str">
        <f>CONCATENATE('Fy1 mål alla nivåer'!AD13)</f>
        <v/>
      </c>
      <c r="AE7" s="353" t="str">
        <f>CONCATENATE('Fy1 mål alla nivåer'!AE13)</f>
        <v/>
      </c>
      <c r="AF7" s="353" t="str">
        <f>CONCATENATE('Fy1 mål alla nivåer'!AF13)</f>
        <v/>
      </c>
      <c r="AG7" s="353" t="str">
        <f>CONCATENATE('Fy1 mål alla nivåer'!AG13)</f>
        <v/>
      </c>
      <c r="AH7" s="353" t="str">
        <f>CONCATENATE('Fy1 mål alla nivåer'!AH13)</f>
        <v/>
      </c>
      <c r="AI7" s="353" t="str">
        <f>CONCATENATE('Fy1 mål alla nivåer'!AI13)</f>
        <v/>
      </c>
      <c r="AJ7" s="353" t="str">
        <f>CONCATENATE('Fy1 mål alla nivåer'!AJ13)</f>
        <v/>
      </c>
      <c r="AK7" s="353" t="str">
        <f>CONCATENATE('Fy1 mål alla nivåer'!AK13)</f>
        <v/>
      </c>
      <c r="AL7" s="353" t="str">
        <f>CONCATENATE('Fy1 mål alla nivåer'!AL13)</f>
        <v/>
      </c>
      <c r="AM7" s="353" t="str">
        <f>CONCATENATE('Fy1 mål alla nivåer'!AM13)</f>
        <v/>
      </c>
      <c r="AN7" s="353" t="str">
        <f>CONCATENATE('Fy1 mål alla nivåer'!AN13)</f>
        <v/>
      </c>
      <c r="AO7" s="353" t="str">
        <f>CONCATENATE('Fy1 mål alla nivåer'!AO13)</f>
        <v/>
      </c>
      <c r="AP7" s="353" t="str">
        <f>CONCATENATE('Fy1 mål alla nivåer'!AP13)</f>
        <v/>
      </c>
      <c r="AQ7" s="353" t="str">
        <f>CONCATENATE('Fy1 mål alla nivåer'!AQ13)</f>
        <v/>
      </c>
      <c r="AR7" s="353" t="str">
        <f>CONCATENATE('Fy1 mål alla nivåer'!AR13)</f>
        <v/>
      </c>
      <c r="AS7" s="353" t="str">
        <f>CONCATENATE('Fy1 mål alla nivåer'!AS13)</f>
        <v/>
      </c>
      <c r="AT7" s="353" t="str">
        <f>CONCATENATE('Fy1 mål alla nivåer'!AT13)</f>
        <v/>
      </c>
      <c r="AU7" s="353" t="str">
        <f>CONCATENATE('Fy1 mål alla nivåer'!AU13)</f>
        <v/>
      </c>
      <c r="AV7" s="353" t="str">
        <f>CONCATENATE('Fy1 mål alla nivåer'!AV13)</f>
        <v/>
      </c>
      <c r="AW7" s="353" t="str">
        <f>CONCATENATE('Fy1 mål alla nivåer'!AW13)</f>
        <v/>
      </c>
      <c r="AX7" s="353" t="str">
        <f>CONCATENATE('Fy1 mål alla nivåer'!AX13)</f>
        <v/>
      </c>
      <c r="AY7" s="353" t="str">
        <f>CONCATENATE('Fy1 mål alla nivåer'!AY13)</f>
        <v/>
      </c>
      <c r="AZ7" s="353" t="str">
        <f>CONCATENATE('Fy1 mål alla nivåer'!AZ13)</f>
        <v/>
      </c>
      <c r="BA7" s="353" t="str">
        <f>CONCATENATE('Fy1 mål alla nivåer'!BA13)</f>
        <v/>
      </c>
      <c r="BB7" s="353" t="str">
        <f>CONCATENATE('Fy1 mål alla nivåer'!BB13)</f>
        <v/>
      </c>
      <c r="BC7" s="353" t="str">
        <f>CONCATENATE('Fy1 mål alla nivåer'!BC13)</f>
        <v/>
      </c>
      <c r="BD7" s="353" t="str">
        <f>CONCATENATE('Fy1 mål alla nivåer'!BD13)</f>
        <v/>
      </c>
      <c r="BE7" s="353" t="str">
        <f>CONCATENATE('Fy1 mål alla nivåer'!BE13)</f>
        <v/>
      </c>
      <c r="BF7" s="353" t="str">
        <f>CONCATENATE('Fy1 mål alla nivåer'!BF13)</f>
        <v/>
      </c>
      <c r="BG7" s="353" t="str">
        <f>CONCATENATE('Fy1 mål alla nivåer'!BG13)</f>
        <v/>
      </c>
      <c r="BH7" s="353" t="str">
        <f>CONCATENATE('Fy1 mål alla nivåer'!BH13)</f>
        <v/>
      </c>
      <c r="BI7" s="353" t="str">
        <f>CONCATENATE('Fy1 mål alla nivåer'!BI13)</f>
        <v/>
      </c>
      <c r="BJ7" s="353" t="str">
        <f>CONCATENATE('Fy1 mål alla nivåer'!BJ13)</f>
        <v/>
      </c>
      <c r="BK7" s="353" t="str">
        <f>CONCATENATE('Fy1 mål alla nivåer'!BK13)</f>
        <v/>
      </c>
      <c r="BL7" s="353" t="str">
        <f>CONCATENATE('Fy1 mål alla nivåer'!BL13)</f>
        <v/>
      </c>
      <c r="BM7" s="353" t="str">
        <f>CONCATENATE('Fy1 mål alla nivåer'!BM13)</f>
        <v/>
      </c>
      <c r="BN7" s="353" t="str">
        <f>CONCATENATE('Fy1 mål alla nivåer'!CL13)</f>
        <v/>
      </c>
      <c r="BO7" s="353" t="str">
        <f>CONCATENATE('Fy1 mål alla nivåer'!CM13)</f>
        <v>X</v>
      </c>
      <c r="BP7" s="353" t="str">
        <f>CONCATENATE('Fy1 mål alla nivåer'!CN13)</f>
        <v>0</v>
      </c>
      <c r="BQ7" s="353" t="str">
        <f>CONCATENATE('Fy1 mål alla nivåer'!CO13)</f>
        <v>0</v>
      </c>
      <c r="BR7" s="353" t="str">
        <f>CONCATENATE('Fy1 mål alla nivåer'!CP13)</f>
        <v>0</v>
      </c>
      <c r="BS7" s="353" t="str">
        <f>CONCATENATE('Fy1 mål alla nivåer'!CQ13)</f>
        <v>0</v>
      </c>
      <c r="BT7" s="353" t="str">
        <f>CONCATENATE('Fy1 mål alla nivåer'!CR13)</f>
        <v>0</v>
      </c>
      <c r="BU7" s="353" t="str">
        <f>CONCATENATE('Fy1 mål alla nivåer'!CS13)</f>
        <v>0</v>
      </c>
      <c r="BV7" s="353" t="str">
        <f>CONCATENATE('Fy1 mål alla nivåer'!CT13)</f>
        <v>F</v>
      </c>
      <c r="BW7" s="330"/>
      <c r="BX7" s="329">
        <v>2</v>
      </c>
    </row>
    <row r="8" spans="1:83" ht="15" x14ac:dyDescent="0.25">
      <c r="A8" s="365" t="str">
        <f>CONCATENATE('Fy1 mål alla nivåer'!A14)</f>
        <v/>
      </c>
      <c r="B8" s="365" t="str">
        <f>CONCATENATE('Fy1 mål alla nivåer'!B14)</f>
        <v>Elev 3</v>
      </c>
      <c r="C8" s="365" t="str">
        <f>CONCATENATE('Fy1 mål alla nivåer'!C14)</f>
        <v/>
      </c>
      <c r="D8" s="365" t="str">
        <f>CONCATENATE('Fy1 mål alla nivåer'!D14)</f>
        <v/>
      </c>
      <c r="E8" s="365" t="str">
        <f>CONCATENATE('Fy1 mål alla nivåer'!E14)</f>
        <v/>
      </c>
      <c r="F8" s="353" t="str">
        <f>CONCATENATE('Fy1 mål alla nivåer'!F14)</f>
        <v/>
      </c>
      <c r="G8" s="353" t="str">
        <f>CONCATENATE('Fy1 mål alla nivåer'!G14)</f>
        <v/>
      </c>
      <c r="H8" s="353" t="str">
        <f>CONCATENATE('Fy1 mål alla nivåer'!H14)</f>
        <v/>
      </c>
      <c r="I8" s="353" t="str">
        <f>CONCATENATE('Fy1 mål alla nivåer'!I14)</f>
        <v/>
      </c>
      <c r="J8" s="353" t="str">
        <f>CONCATENATE('Fy1 mål alla nivåer'!J14)</f>
        <v/>
      </c>
      <c r="K8" s="353" t="str">
        <f>CONCATENATE('Fy1 mål alla nivåer'!K14)</f>
        <v/>
      </c>
      <c r="L8" s="353" t="str">
        <f>CONCATENATE('Fy1 mål alla nivåer'!L14)</f>
        <v/>
      </c>
      <c r="M8" s="353" t="str">
        <f>CONCATENATE('Fy1 mål alla nivåer'!M14)</f>
        <v/>
      </c>
      <c r="N8" s="353" t="str">
        <f>CONCATENATE('Fy1 mål alla nivåer'!N14)</f>
        <v/>
      </c>
      <c r="O8" s="353" t="str">
        <f>CONCATENATE('Fy1 mål alla nivåer'!O14)</f>
        <v/>
      </c>
      <c r="P8" s="353" t="str">
        <f>CONCATENATE('Fy1 mål alla nivåer'!P14)</f>
        <v/>
      </c>
      <c r="Q8" s="353" t="str">
        <f>CONCATENATE('Fy1 mål alla nivåer'!Q14)</f>
        <v/>
      </c>
      <c r="R8" s="353" t="str">
        <f>CONCATENATE('Fy1 mål alla nivåer'!R14)</f>
        <v/>
      </c>
      <c r="S8" s="353" t="str">
        <f>CONCATENATE('Fy1 mål alla nivåer'!S14)</f>
        <v/>
      </c>
      <c r="T8" s="353" t="str">
        <f>CONCATENATE('Fy1 mål alla nivåer'!T14)</f>
        <v/>
      </c>
      <c r="U8" s="353" t="str">
        <f>CONCATENATE('Fy1 mål alla nivåer'!U14)</f>
        <v/>
      </c>
      <c r="V8" s="353" t="str">
        <f>CONCATENATE('Fy1 mål alla nivåer'!V14)</f>
        <v/>
      </c>
      <c r="W8" s="353" t="str">
        <f>CONCATENATE('Fy1 mål alla nivåer'!W14)</f>
        <v/>
      </c>
      <c r="X8" s="353" t="str">
        <f>CONCATENATE('Fy1 mål alla nivåer'!X14)</f>
        <v/>
      </c>
      <c r="Y8" s="353" t="str">
        <f>CONCATENATE('Fy1 mål alla nivåer'!Y14)</f>
        <v/>
      </c>
      <c r="Z8" s="353" t="str">
        <f>CONCATENATE('Fy1 mål alla nivåer'!Z14)</f>
        <v/>
      </c>
      <c r="AA8" s="353" t="str">
        <f>CONCATENATE('Fy1 mål alla nivåer'!AA14)</f>
        <v/>
      </c>
      <c r="AB8" s="353" t="str">
        <f>CONCATENATE('Fy1 mål alla nivåer'!AB14)</f>
        <v/>
      </c>
      <c r="AC8" s="353" t="str">
        <f>CONCATENATE('Fy1 mål alla nivåer'!AC14)</f>
        <v/>
      </c>
      <c r="AD8" s="353" t="str">
        <f>CONCATENATE('Fy1 mål alla nivåer'!AD14)</f>
        <v/>
      </c>
      <c r="AE8" s="353" t="str">
        <f>CONCATENATE('Fy1 mål alla nivåer'!AE14)</f>
        <v/>
      </c>
      <c r="AF8" s="353" t="str">
        <f>CONCATENATE('Fy1 mål alla nivåer'!AF14)</f>
        <v/>
      </c>
      <c r="AG8" s="353" t="str">
        <f>CONCATENATE('Fy1 mål alla nivåer'!AG14)</f>
        <v/>
      </c>
      <c r="AH8" s="353" t="str">
        <f>CONCATENATE('Fy1 mål alla nivåer'!AH14)</f>
        <v/>
      </c>
      <c r="AI8" s="353" t="str">
        <f>CONCATENATE('Fy1 mål alla nivåer'!AI14)</f>
        <v/>
      </c>
      <c r="AJ8" s="353" t="str">
        <f>CONCATENATE('Fy1 mål alla nivåer'!AJ14)</f>
        <v/>
      </c>
      <c r="AK8" s="353" t="str">
        <f>CONCATENATE('Fy1 mål alla nivåer'!AK14)</f>
        <v/>
      </c>
      <c r="AL8" s="353" t="str">
        <f>CONCATENATE('Fy1 mål alla nivåer'!AL14)</f>
        <v/>
      </c>
      <c r="AM8" s="353" t="str">
        <f>CONCATENATE('Fy1 mål alla nivåer'!AM14)</f>
        <v/>
      </c>
      <c r="AN8" s="353" t="str">
        <f>CONCATENATE('Fy1 mål alla nivåer'!AN14)</f>
        <v/>
      </c>
      <c r="AO8" s="353" t="str">
        <f>CONCATENATE('Fy1 mål alla nivåer'!AO14)</f>
        <v/>
      </c>
      <c r="AP8" s="353" t="str">
        <f>CONCATENATE('Fy1 mål alla nivåer'!AP14)</f>
        <v/>
      </c>
      <c r="AQ8" s="353" t="str">
        <f>CONCATENATE('Fy1 mål alla nivåer'!AQ14)</f>
        <v/>
      </c>
      <c r="AR8" s="353" t="str">
        <f>CONCATENATE('Fy1 mål alla nivåer'!AR14)</f>
        <v/>
      </c>
      <c r="AS8" s="353" t="str">
        <f>CONCATENATE('Fy1 mål alla nivåer'!AS14)</f>
        <v/>
      </c>
      <c r="AT8" s="353" t="str">
        <f>CONCATENATE('Fy1 mål alla nivåer'!AT14)</f>
        <v/>
      </c>
      <c r="AU8" s="353" t="str">
        <f>CONCATENATE('Fy1 mål alla nivåer'!AU14)</f>
        <v/>
      </c>
      <c r="AV8" s="353" t="str">
        <f>CONCATENATE('Fy1 mål alla nivåer'!AV14)</f>
        <v/>
      </c>
      <c r="AW8" s="353" t="str">
        <f>CONCATENATE('Fy1 mål alla nivåer'!AW14)</f>
        <v/>
      </c>
      <c r="AX8" s="353" t="str">
        <f>CONCATENATE('Fy1 mål alla nivåer'!AX14)</f>
        <v/>
      </c>
      <c r="AY8" s="353" t="str">
        <f>CONCATENATE('Fy1 mål alla nivåer'!AY14)</f>
        <v/>
      </c>
      <c r="AZ8" s="353" t="str">
        <f>CONCATENATE('Fy1 mål alla nivåer'!AZ14)</f>
        <v/>
      </c>
      <c r="BA8" s="353" t="str">
        <f>CONCATENATE('Fy1 mål alla nivåer'!BA14)</f>
        <v/>
      </c>
      <c r="BB8" s="353" t="str">
        <f>CONCATENATE('Fy1 mål alla nivåer'!BB14)</f>
        <v/>
      </c>
      <c r="BC8" s="353" t="str">
        <f>CONCATENATE('Fy1 mål alla nivåer'!BC14)</f>
        <v/>
      </c>
      <c r="BD8" s="353" t="str">
        <f>CONCATENATE('Fy1 mål alla nivåer'!BD14)</f>
        <v/>
      </c>
      <c r="BE8" s="353" t="str">
        <f>CONCATENATE('Fy1 mål alla nivåer'!BE14)</f>
        <v/>
      </c>
      <c r="BF8" s="353" t="str">
        <f>CONCATENATE('Fy1 mål alla nivåer'!BF14)</f>
        <v/>
      </c>
      <c r="BG8" s="353" t="str">
        <f>CONCATENATE('Fy1 mål alla nivåer'!BG14)</f>
        <v/>
      </c>
      <c r="BH8" s="353" t="str">
        <f>CONCATENATE('Fy1 mål alla nivåer'!BH14)</f>
        <v/>
      </c>
      <c r="BI8" s="353" t="str">
        <f>CONCATENATE('Fy1 mål alla nivåer'!BI14)</f>
        <v/>
      </c>
      <c r="BJ8" s="353" t="str">
        <f>CONCATENATE('Fy1 mål alla nivåer'!BJ14)</f>
        <v/>
      </c>
      <c r="BK8" s="353" t="str">
        <f>CONCATENATE('Fy1 mål alla nivåer'!BK14)</f>
        <v/>
      </c>
      <c r="BL8" s="353" t="str">
        <f>CONCATENATE('Fy1 mål alla nivåer'!BL14)</f>
        <v/>
      </c>
      <c r="BM8" s="353" t="str">
        <f>CONCATENATE('Fy1 mål alla nivåer'!BM14)</f>
        <v/>
      </c>
      <c r="BN8" s="353" t="str">
        <f>CONCATENATE('Fy1 mål alla nivåer'!CL14)</f>
        <v/>
      </c>
      <c r="BO8" s="353" t="str">
        <f>CONCATENATE('Fy1 mål alla nivåer'!CM14)</f>
        <v>X</v>
      </c>
      <c r="BP8" s="353" t="str">
        <f>CONCATENATE('Fy1 mål alla nivåer'!CN14)</f>
        <v>0</v>
      </c>
      <c r="BQ8" s="353" t="str">
        <f>CONCATENATE('Fy1 mål alla nivåer'!CO14)</f>
        <v>0</v>
      </c>
      <c r="BR8" s="353" t="str">
        <f>CONCATENATE('Fy1 mål alla nivåer'!CP14)</f>
        <v>0</v>
      </c>
      <c r="BS8" s="353" t="str">
        <f>CONCATENATE('Fy1 mål alla nivåer'!CQ14)</f>
        <v>0</v>
      </c>
      <c r="BT8" s="353" t="str">
        <f>CONCATENATE('Fy1 mål alla nivåer'!CR14)</f>
        <v>0</v>
      </c>
      <c r="BU8" s="353" t="str">
        <f>CONCATENATE('Fy1 mål alla nivåer'!CS14)</f>
        <v>0</v>
      </c>
      <c r="BV8" s="353" t="str">
        <f>CONCATENATE('Fy1 mål alla nivåer'!CT14)</f>
        <v>F</v>
      </c>
      <c r="BW8" s="330"/>
      <c r="BX8" s="354">
        <v>3</v>
      </c>
    </row>
    <row r="9" spans="1:83" ht="15" x14ac:dyDescent="0.25">
      <c r="A9" s="365" t="str">
        <f>CONCATENATE('Fy1 mål alla nivåer'!A15)</f>
        <v/>
      </c>
      <c r="B9" s="365" t="str">
        <f>CONCATENATE('Fy1 mål alla nivåer'!B15)</f>
        <v>Elev 4</v>
      </c>
      <c r="C9" s="365" t="str">
        <f>CONCATENATE('Fy1 mål alla nivåer'!C15)</f>
        <v/>
      </c>
      <c r="D9" s="365" t="str">
        <f>CONCATENATE('Fy1 mål alla nivåer'!D15)</f>
        <v/>
      </c>
      <c r="E9" s="365" t="str">
        <f>CONCATENATE('Fy1 mål alla nivåer'!E15)</f>
        <v/>
      </c>
      <c r="F9" s="353" t="str">
        <f>CONCATENATE('Fy1 mål alla nivåer'!F15)</f>
        <v/>
      </c>
      <c r="G9" s="353" t="str">
        <f>CONCATENATE('Fy1 mål alla nivåer'!G15)</f>
        <v/>
      </c>
      <c r="H9" s="353" t="str">
        <f>CONCATENATE('Fy1 mål alla nivåer'!H15)</f>
        <v/>
      </c>
      <c r="I9" s="353" t="str">
        <f>CONCATENATE('Fy1 mål alla nivåer'!I15)</f>
        <v/>
      </c>
      <c r="J9" s="353" t="str">
        <f>CONCATENATE('Fy1 mål alla nivåer'!J15)</f>
        <v/>
      </c>
      <c r="K9" s="353" t="str">
        <f>CONCATENATE('Fy1 mål alla nivåer'!K15)</f>
        <v/>
      </c>
      <c r="L9" s="353" t="str">
        <f>CONCATENATE('Fy1 mål alla nivåer'!L15)</f>
        <v/>
      </c>
      <c r="M9" s="353" t="str">
        <f>CONCATENATE('Fy1 mål alla nivåer'!M15)</f>
        <v/>
      </c>
      <c r="N9" s="353" t="str">
        <f>CONCATENATE('Fy1 mål alla nivåer'!N15)</f>
        <v/>
      </c>
      <c r="O9" s="353" t="str">
        <f>CONCATENATE('Fy1 mål alla nivåer'!O15)</f>
        <v/>
      </c>
      <c r="P9" s="353" t="str">
        <f>CONCATENATE('Fy1 mål alla nivåer'!P15)</f>
        <v/>
      </c>
      <c r="Q9" s="353" t="str">
        <f>CONCATENATE('Fy1 mål alla nivåer'!Q15)</f>
        <v/>
      </c>
      <c r="R9" s="353" t="str">
        <f>CONCATENATE('Fy1 mål alla nivåer'!R15)</f>
        <v/>
      </c>
      <c r="S9" s="353" t="str">
        <f>CONCATENATE('Fy1 mål alla nivåer'!S15)</f>
        <v/>
      </c>
      <c r="T9" s="353" t="str">
        <f>CONCATENATE('Fy1 mål alla nivåer'!T15)</f>
        <v/>
      </c>
      <c r="U9" s="353" t="str">
        <f>CONCATENATE('Fy1 mål alla nivåer'!U15)</f>
        <v/>
      </c>
      <c r="V9" s="353" t="str">
        <f>CONCATENATE('Fy1 mål alla nivåer'!V15)</f>
        <v/>
      </c>
      <c r="W9" s="353" t="str">
        <f>CONCATENATE('Fy1 mål alla nivåer'!W15)</f>
        <v/>
      </c>
      <c r="X9" s="353" t="str">
        <f>CONCATENATE('Fy1 mål alla nivåer'!X15)</f>
        <v/>
      </c>
      <c r="Y9" s="353" t="str">
        <f>CONCATENATE('Fy1 mål alla nivåer'!Y15)</f>
        <v/>
      </c>
      <c r="Z9" s="353" t="str">
        <f>CONCATENATE('Fy1 mål alla nivåer'!Z15)</f>
        <v/>
      </c>
      <c r="AA9" s="353" t="str">
        <f>CONCATENATE('Fy1 mål alla nivåer'!AA15)</f>
        <v/>
      </c>
      <c r="AB9" s="353" t="str">
        <f>CONCATENATE('Fy1 mål alla nivåer'!AB15)</f>
        <v/>
      </c>
      <c r="AC9" s="353" t="str">
        <f>CONCATENATE('Fy1 mål alla nivåer'!AC15)</f>
        <v/>
      </c>
      <c r="AD9" s="353" t="str">
        <f>CONCATENATE('Fy1 mål alla nivåer'!AD15)</f>
        <v/>
      </c>
      <c r="AE9" s="353" t="str">
        <f>CONCATENATE('Fy1 mål alla nivåer'!AE15)</f>
        <v/>
      </c>
      <c r="AF9" s="353" t="str">
        <f>CONCATENATE('Fy1 mål alla nivåer'!AF15)</f>
        <v/>
      </c>
      <c r="AG9" s="353" t="str">
        <f>CONCATENATE('Fy1 mål alla nivåer'!AG15)</f>
        <v/>
      </c>
      <c r="AH9" s="353" t="str">
        <f>CONCATENATE('Fy1 mål alla nivåer'!AH15)</f>
        <v/>
      </c>
      <c r="AI9" s="353" t="str">
        <f>CONCATENATE('Fy1 mål alla nivåer'!AI15)</f>
        <v/>
      </c>
      <c r="AJ9" s="353" t="str">
        <f>CONCATENATE('Fy1 mål alla nivåer'!AJ15)</f>
        <v/>
      </c>
      <c r="AK9" s="353" t="str">
        <f>CONCATENATE('Fy1 mål alla nivåer'!AK15)</f>
        <v/>
      </c>
      <c r="AL9" s="353" t="str">
        <f>CONCATENATE('Fy1 mål alla nivåer'!AL15)</f>
        <v/>
      </c>
      <c r="AM9" s="353" t="str">
        <f>CONCATENATE('Fy1 mål alla nivåer'!AM15)</f>
        <v/>
      </c>
      <c r="AN9" s="353" t="str">
        <f>CONCATENATE('Fy1 mål alla nivåer'!AN15)</f>
        <v/>
      </c>
      <c r="AO9" s="353" t="str">
        <f>CONCATENATE('Fy1 mål alla nivåer'!AO15)</f>
        <v/>
      </c>
      <c r="AP9" s="353" t="str">
        <f>CONCATENATE('Fy1 mål alla nivåer'!AP15)</f>
        <v/>
      </c>
      <c r="AQ9" s="353" t="str">
        <f>CONCATENATE('Fy1 mål alla nivåer'!AQ15)</f>
        <v/>
      </c>
      <c r="AR9" s="353" t="str">
        <f>CONCATENATE('Fy1 mål alla nivåer'!AR15)</f>
        <v/>
      </c>
      <c r="AS9" s="353" t="str">
        <f>CONCATENATE('Fy1 mål alla nivåer'!AS15)</f>
        <v/>
      </c>
      <c r="AT9" s="353" t="str">
        <f>CONCATENATE('Fy1 mål alla nivåer'!AT15)</f>
        <v/>
      </c>
      <c r="AU9" s="353" t="str">
        <f>CONCATENATE('Fy1 mål alla nivåer'!AU15)</f>
        <v/>
      </c>
      <c r="AV9" s="353" t="str">
        <f>CONCATENATE('Fy1 mål alla nivåer'!AV15)</f>
        <v/>
      </c>
      <c r="AW9" s="353" t="str">
        <f>CONCATENATE('Fy1 mål alla nivåer'!AW15)</f>
        <v/>
      </c>
      <c r="AX9" s="353" t="str">
        <f>CONCATENATE('Fy1 mål alla nivåer'!AX15)</f>
        <v/>
      </c>
      <c r="AY9" s="353" t="str">
        <f>CONCATENATE('Fy1 mål alla nivåer'!AY15)</f>
        <v/>
      </c>
      <c r="AZ9" s="353" t="str">
        <f>CONCATENATE('Fy1 mål alla nivåer'!AZ15)</f>
        <v/>
      </c>
      <c r="BA9" s="353" t="str">
        <f>CONCATENATE('Fy1 mål alla nivåer'!BA15)</f>
        <v/>
      </c>
      <c r="BB9" s="353" t="str">
        <f>CONCATENATE('Fy1 mål alla nivåer'!BB15)</f>
        <v/>
      </c>
      <c r="BC9" s="353" t="str">
        <f>CONCATENATE('Fy1 mål alla nivåer'!BC15)</f>
        <v/>
      </c>
      <c r="BD9" s="353" t="str">
        <f>CONCATENATE('Fy1 mål alla nivåer'!BD15)</f>
        <v/>
      </c>
      <c r="BE9" s="353" t="str">
        <f>CONCATENATE('Fy1 mål alla nivåer'!BE15)</f>
        <v/>
      </c>
      <c r="BF9" s="353" t="str">
        <f>CONCATENATE('Fy1 mål alla nivåer'!BF15)</f>
        <v/>
      </c>
      <c r="BG9" s="353" t="str">
        <f>CONCATENATE('Fy1 mål alla nivåer'!BG15)</f>
        <v/>
      </c>
      <c r="BH9" s="353" t="str">
        <f>CONCATENATE('Fy1 mål alla nivåer'!BH15)</f>
        <v/>
      </c>
      <c r="BI9" s="353" t="str">
        <f>CONCATENATE('Fy1 mål alla nivåer'!BI15)</f>
        <v/>
      </c>
      <c r="BJ9" s="353" t="str">
        <f>CONCATENATE('Fy1 mål alla nivåer'!BJ15)</f>
        <v/>
      </c>
      <c r="BK9" s="353" t="str">
        <f>CONCATENATE('Fy1 mål alla nivåer'!BK15)</f>
        <v/>
      </c>
      <c r="BL9" s="353" t="str">
        <f>CONCATENATE('Fy1 mål alla nivåer'!BL15)</f>
        <v/>
      </c>
      <c r="BM9" s="353" t="str">
        <f>CONCATENATE('Fy1 mål alla nivåer'!BM15)</f>
        <v/>
      </c>
      <c r="BN9" s="353" t="str">
        <f>CONCATENATE('Fy1 mål alla nivåer'!CL15)</f>
        <v/>
      </c>
      <c r="BO9" s="353" t="str">
        <f>CONCATENATE('Fy1 mål alla nivåer'!CM15)</f>
        <v>X</v>
      </c>
      <c r="BP9" s="353" t="str">
        <f>CONCATENATE('Fy1 mål alla nivåer'!CN15)</f>
        <v>0</v>
      </c>
      <c r="BQ9" s="353" t="str">
        <f>CONCATENATE('Fy1 mål alla nivåer'!CO15)</f>
        <v>0</v>
      </c>
      <c r="BR9" s="353" t="str">
        <f>CONCATENATE('Fy1 mål alla nivåer'!CP15)</f>
        <v>0</v>
      </c>
      <c r="BS9" s="353" t="str">
        <f>CONCATENATE('Fy1 mål alla nivåer'!CQ15)</f>
        <v>0</v>
      </c>
      <c r="BT9" s="353" t="str">
        <f>CONCATENATE('Fy1 mål alla nivåer'!CR15)</f>
        <v>0</v>
      </c>
      <c r="BU9" s="353" t="str">
        <f>CONCATENATE('Fy1 mål alla nivåer'!CS15)</f>
        <v>0</v>
      </c>
      <c r="BV9" s="353" t="str">
        <f>CONCATENATE('Fy1 mål alla nivåer'!CT15)</f>
        <v>F</v>
      </c>
      <c r="BW9" s="330"/>
      <c r="BX9" s="354">
        <v>4</v>
      </c>
    </row>
    <row r="10" spans="1:83" ht="15" x14ac:dyDescent="0.25">
      <c r="A10" s="365" t="str">
        <f>CONCATENATE('Fy1 mål alla nivåer'!A16)</f>
        <v/>
      </c>
      <c r="B10" s="365" t="str">
        <f>CONCATENATE('Fy1 mål alla nivåer'!B16)</f>
        <v>Elev 5</v>
      </c>
      <c r="C10" s="365" t="str">
        <f>CONCATENATE('Fy1 mål alla nivåer'!C16)</f>
        <v/>
      </c>
      <c r="D10" s="365" t="str">
        <f>CONCATENATE('Fy1 mål alla nivåer'!D16)</f>
        <v/>
      </c>
      <c r="E10" s="365" t="str">
        <f>CONCATENATE('Fy1 mål alla nivåer'!E16)</f>
        <v/>
      </c>
      <c r="F10" s="353" t="str">
        <f>CONCATENATE('Fy1 mål alla nivåer'!F16)</f>
        <v/>
      </c>
      <c r="G10" s="353" t="str">
        <f>CONCATENATE('Fy1 mål alla nivåer'!G16)</f>
        <v/>
      </c>
      <c r="H10" s="353" t="str">
        <f>CONCATENATE('Fy1 mål alla nivåer'!H16)</f>
        <v/>
      </c>
      <c r="I10" s="353" t="str">
        <f>CONCATENATE('Fy1 mål alla nivåer'!I16)</f>
        <v/>
      </c>
      <c r="J10" s="353" t="str">
        <f>CONCATENATE('Fy1 mål alla nivåer'!J16)</f>
        <v/>
      </c>
      <c r="K10" s="353" t="str">
        <f>CONCATENATE('Fy1 mål alla nivåer'!K16)</f>
        <v/>
      </c>
      <c r="L10" s="353" t="str">
        <f>CONCATENATE('Fy1 mål alla nivåer'!L16)</f>
        <v/>
      </c>
      <c r="M10" s="353" t="str">
        <f>CONCATENATE('Fy1 mål alla nivåer'!M16)</f>
        <v/>
      </c>
      <c r="N10" s="353" t="str">
        <f>CONCATENATE('Fy1 mål alla nivåer'!N16)</f>
        <v/>
      </c>
      <c r="O10" s="353" t="str">
        <f>CONCATENATE('Fy1 mål alla nivåer'!O16)</f>
        <v/>
      </c>
      <c r="P10" s="353" t="str">
        <f>CONCATENATE('Fy1 mål alla nivåer'!P16)</f>
        <v/>
      </c>
      <c r="Q10" s="353" t="str">
        <f>CONCATENATE('Fy1 mål alla nivåer'!Q16)</f>
        <v/>
      </c>
      <c r="R10" s="353" t="str">
        <f>CONCATENATE('Fy1 mål alla nivåer'!R16)</f>
        <v/>
      </c>
      <c r="S10" s="353" t="str">
        <f>CONCATENATE('Fy1 mål alla nivåer'!S16)</f>
        <v/>
      </c>
      <c r="T10" s="353" t="str">
        <f>CONCATENATE('Fy1 mål alla nivåer'!T16)</f>
        <v/>
      </c>
      <c r="U10" s="353" t="str">
        <f>CONCATENATE('Fy1 mål alla nivåer'!U16)</f>
        <v/>
      </c>
      <c r="V10" s="353" t="str">
        <f>CONCATENATE('Fy1 mål alla nivåer'!V16)</f>
        <v/>
      </c>
      <c r="W10" s="353" t="str">
        <f>CONCATENATE('Fy1 mål alla nivåer'!W16)</f>
        <v/>
      </c>
      <c r="X10" s="353" t="str">
        <f>CONCATENATE('Fy1 mål alla nivåer'!X16)</f>
        <v/>
      </c>
      <c r="Y10" s="353" t="str">
        <f>CONCATENATE('Fy1 mål alla nivåer'!Y16)</f>
        <v/>
      </c>
      <c r="Z10" s="353" t="str">
        <f>CONCATENATE('Fy1 mål alla nivåer'!Z16)</f>
        <v/>
      </c>
      <c r="AA10" s="353" t="str">
        <f>CONCATENATE('Fy1 mål alla nivåer'!AA16)</f>
        <v/>
      </c>
      <c r="AB10" s="353" t="str">
        <f>CONCATENATE('Fy1 mål alla nivåer'!AB16)</f>
        <v/>
      </c>
      <c r="AC10" s="353" t="str">
        <f>CONCATENATE('Fy1 mål alla nivåer'!AC16)</f>
        <v/>
      </c>
      <c r="AD10" s="353" t="str">
        <f>CONCATENATE('Fy1 mål alla nivåer'!AD16)</f>
        <v/>
      </c>
      <c r="AE10" s="353" t="str">
        <f>CONCATENATE('Fy1 mål alla nivåer'!AE16)</f>
        <v/>
      </c>
      <c r="AF10" s="353" t="str">
        <f>CONCATENATE('Fy1 mål alla nivåer'!AF16)</f>
        <v/>
      </c>
      <c r="AG10" s="353" t="str">
        <f>CONCATENATE('Fy1 mål alla nivåer'!AG16)</f>
        <v/>
      </c>
      <c r="AH10" s="353" t="str">
        <f>CONCATENATE('Fy1 mål alla nivåer'!AH16)</f>
        <v/>
      </c>
      <c r="AI10" s="353" t="str">
        <f>CONCATENATE('Fy1 mål alla nivåer'!AI16)</f>
        <v/>
      </c>
      <c r="AJ10" s="353" t="str">
        <f>CONCATENATE('Fy1 mål alla nivåer'!AJ16)</f>
        <v/>
      </c>
      <c r="AK10" s="353" t="str">
        <f>CONCATENATE('Fy1 mål alla nivåer'!AK16)</f>
        <v/>
      </c>
      <c r="AL10" s="353" t="str">
        <f>CONCATENATE('Fy1 mål alla nivåer'!AL16)</f>
        <v/>
      </c>
      <c r="AM10" s="353" t="str">
        <f>CONCATENATE('Fy1 mål alla nivåer'!AM16)</f>
        <v/>
      </c>
      <c r="AN10" s="353" t="str">
        <f>CONCATENATE('Fy1 mål alla nivåer'!AN16)</f>
        <v/>
      </c>
      <c r="AO10" s="353" t="str">
        <f>CONCATENATE('Fy1 mål alla nivåer'!AO16)</f>
        <v/>
      </c>
      <c r="AP10" s="353" t="str">
        <f>CONCATENATE('Fy1 mål alla nivåer'!AP16)</f>
        <v/>
      </c>
      <c r="AQ10" s="353" t="str">
        <f>CONCATENATE('Fy1 mål alla nivåer'!AQ16)</f>
        <v/>
      </c>
      <c r="AR10" s="353" t="str">
        <f>CONCATENATE('Fy1 mål alla nivåer'!AR16)</f>
        <v/>
      </c>
      <c r="AS10" s="353" t="str">
        <f>CONCATENATE('Fy1 mål alla nivåer'!AS16)</f>
        <v/>
      </c>
      <c r="AT10" s="353" t="str">
        <f>CONCATENATE('Fy1 mål alla nivåer'!AT16)</f>
        <v/>
      </c>
      <c r="AU10" s="353" t="str">
        <f>CONCATENATE('Fy1 mål alla nivåer'!AU16)</f>
        <v/>
      </c>
      <c r="AV10" s="353" t="str">
        <f>CONCATENATE('Fy1 mål alla nivåer'!AV16)</f>
        <v/>
      </c>
      <c r="AW10" s="353" t="str">
        <f>CONCATENATE('Fy1 mål alla nivåer'!AW16)</f>
        <v/>
      </c>
      <c r="AX10" s="353" t="str">
        <f>CONCATENATE('Fy1 mål alla nivåer'!AX16)</f>
        <v/>
      </c>
      <c r="AY10" s="353" t="str">
        <f>CONCATENATE('Fy1 mål alla nivåer'!AY16)</f>
        <v/>
      </c>
      <c r="AZ10" s="353" t="str">
        <f>CONCATENATE('Fy1 mål alla nivåer'!AZ16)</f>
        <v/>
      </c>
      <c r="BA10" s="353" t="str">
        <f>CONCATENATE('Fy1 mål alla nivåer'!BA16)</f>
        <v/>
      </c>
      <c r="BB10" s="353" t="str">
        <f>CONCATENATE('Fy1 mål alla nivåer'!BB16)</f>
        <v/>
      </c>
      <c r="BC10" s="353" t="str">
        <f>CONCATENATE('Fy1 mål alla nivåer'!BC16)</f>
        <v/>
      </c>
      <c r="BD10" s="353" t="str">
        <f>CONCATENATE('Fy1 mål alla nivåer'!BD16)</f>
        <v/>
      </c>
      <c r="BE10" s="353" t="str">
        <f>CONCATENATE('Fy1 mål alla nivåer'!BE16)</f>
        <v/>
      </c>
      <c r="BF10" s="353" t="str">
        <f>CONCATENATE('Fy1 mål alla nivåer'!BF16)</f>
        <v/>
      </c>
      <c r="BG10" s="353" t="str">
        <f>CONCATENATE('Fy1 mål alla nivåer'!BG16)</f>
        <v/>
      </c>
      <c r="BH10" s="353" t="str">
        <f>CONCATENATE('Fy1 mål alla nivåer'!BH16)</f>
        <v/>
      </c>
      <c r="BI10" s="353" t="str">
        <f>CONCATENATE('Fy1 mål alla nivåer'!BI16)</f>
        <v/>
      </c>
      <c r="BJ10" s="353" t="str">
        <f>CONCATENATE('Fy1 mål alla nivåer'!BJ16)</f>
        <v/>
      </c>
      <c r="BK10" s="353" t="str">
        <f>CONCATENATE('Fy1 mål alla nivåer'!BK16)</f>
        <v/>
      </c>
      <c r="BL10" s="353" t="str">
        <f>CONCATENATE('Fy1 mål alla nivåer'!BL16)</f>
        <v/>
      </c>
      <c r="BM10" s="353" t="str">
        <f>CONCATENATE('Fy1 mål alla nivåer'!BM16)</f>
        <v/>
      </c>
      <c r="BN10" s="353" t="str">
        <f>CONCATENATE('Fy1 mål alla nivåer'!CL16)</f>
        <v/>
      </c>
      <c r="BO10" s="353" t="str">
        <f>CONCATENATE('Fy1 mål alla nivåer'!CM16)</f>
        <v>X</v>
      </c>
      <c r="BP10" s="353" t="str">
        <f>CONCATENATE('Fy1 mål alla nivåer'!CN16)</f>
        <v>0</v>
      </c>
      <c r="BQ10" s="353" t="str">
        <f>CONCATENATE('Fy1 mål alla nivåer'!CO16)</f>
        <v>0</v>
      </c>
      <c r="BR10" s="353" t="str">
        <f>CONCATENATE('Fy1 mål alla nivåer'!CP16)</f>
        <v>0</v>
      </c>
      <c r="BS10" s="353" t="str">
        <f>CONCATENATE('Fy1 mål alla nivåer'!CQ16)</f>
        <v>0</v>
      </c>
      <c r="BT10" s="353" t="str">
        <f>CONCATENATE('Fy1 mål alla nivåer'!CR16)</f>
        <v>0</v>
      </c>
      <c r="BU10" s="353" t="str">
        <f>CONCATENATE('Fy1 mål alla nivåer'!CS16)</f>
        <v>0</v>
      </c>
      <c r="BV10" s="353" t="str">
        <f>CONCATENATE('Fy1 mål alla nivåer'!CT16)</f>
        <v>F</v>
      </c>
      <c r="BW10" s="330"/>
      <c r="BX10" s="354">
        <v>5</v>
      </c>
    </row>
    <row r="11" spans="1:83" ht="15" x14ac:dyDescent="0.25">
      <c r="A11" s="365" t="str">
        <f>CONCATENATE('Fy1 mål alla nivåer'!A17)</f>
        <v/>
      </c>
      <c r="B11" s="365" t="str">
        <f>CONCATENATE('Fy1 mål alla nivåer'!B17)</f>
        <v>Elev 6</v>
      </c>
      <c r="C11" s="365" t="str">
        <f>CONCATENATE('Fy1 mål alla nivåer'!C17)</f>
        <v/>
      </c>
      <c r="D11" s="365" t="str">
        <f>CONCATENATE('Fy1 mål alla nivåer'!D17)</f>
        <v/>
      </c>
      <c r="E11" s="365" t="str">
        <f>CONCATENATE('Fy1 mål alla nivåer'!E17)</f>
        <v/>
      </c>
      <c r="F11" s="353" t="str">
        <f>CONCATENATE('Fy1 mål alla nivåer'!F17)</f>
        <v/>
      </c>
      <c r="G11" s="353" t="str">
        <f>CONCATENATE('Fy1 mål alla nivåer'!G17)</f>
        <v/>
      </c>
      <c r="H11" s="353" t="str">
        <f>CONCATENATE('Fy1 mål alla nivåer'!H17)</f>
        <v/>
      </c>
      <c r="I11" s="353" t="str">
        <f>CONCATENATE('Fy1 mål alla nivåer'!I17)</f>
        <v/>
      </c>
      <c r="J11" s="353" t="str">
        <f>CONCATENATE('Fy1 mål alla nivåer'!J17)</f>
        <v/>
      </c>
      <c r="K11" s="353" t="str">
        <f>CONCATENATE('Fy1 mål alla nivåer'!K17)</f>
        <v/>
      </c>
      <c r="L11" s="353" t="str">
        <f>CONCATENATE('Fy1 mål alla nivåer'!L17)</f>
        <v/>
      </c>
      <c r="M11" s="353" t="str">
        <f>CONCATENATE('Fy1 mål alla nivåer'!M17)</f>
        <v/>
      </c>
      <c r="N11" s="353" t="str">
        <f>CONCATENATE('Fy1 mål alla nivåer'!N17)</f>
        <v/>
      </c>
      <c r="O11" s="353" t="str">
        <f>CONCATENATE('Fy1 mål alla nivåer'!O17)</f>
        <v/>
      </c>
      <c r="P11" s="353" t="str">
        <f>CONCATENATE('Fy1 mål alla nivåer'!P17)</f>
        <v/>
      </c>
      <c r="Q11" s="353" t="str">
        <f>CONCATENATE('Fy1 mål alla nivåer'!Q17)</f>
        <v/>
      </c>
      <c r="R11" s="353" t="str">
        <f>CONCATENATE('Fy1 mål alla nivåer'!R17)</f>
        <v/>
      </c>
      <c r="S11" s="353" t="str">
        <f>CONCATENATE('Fy1 mål alla nivåer'!S17)</f>
        <v/>
      </c>
      <c r="T11" s="353" t="str">
        <f>CONCATENATE('Fy1 mål alla nivåer'!T17)</f>
        <v/>
      </c>
      <c r="U11" s="353" t="str">
        <f>CONCATENATE('Fy1 mål alla nivåer'!U17)</f>
        <v/>
      </c>
      <c r="V11" s="353" t="str">
        <f>CONCATENATE('Fy1 mål alla nivåer'!V17)</f>
        <v/>
      </c>
      <c r="W11" s="353" t="str">
        <f>CONCATENATE('Fy1 mål alla nivåer'!W17)</f>
        <v/>
      </c>
      <c r="X11" s="353" t="str">
        <f>CONCATENATE('Fy1 mål alla nivåer'!X17)</f>
        <v/>
      </c>
      <c r="Y11" s="353" t="str">
        <f>CONCATENATE('Fy1 mål alla nivåer'!Y17)</f>
        <v/>
      </c>
      <c r="Z11" s="353" t="str">
        <f>CONCATENATE('Fy1 mål alla nivåer'!Z17)</f>
        <v/>
      </c>
      <c r="AA11" s="353" t="str">
        <f>CONCATENATE('Fy1 mål alla nivåer'!AA17)</f>
        <v/>
      </c>
      <c r="AB11" s="353" t="str">
        <f>CONCATENATE('Fy1 mål alla nivåer'!AB17)</f>
        <v/>
      </c>
      <c r="AC11" s="353" t="str">
        <f>CONCATENATE('Fy1 mål alla nivåer'!AC17)</f>
        <v/>
      </c>
      <c r="AD11" s="353" t="str">
        <f>CONCATENATE('Fy1 mål alla nivåer'!AD17)</f>
        <v/>
      </c>
      <c r="AE11" s="353" t="str">
        <f>CONCATENATE('Fy1 mål alla nivåer'!AE17)</f>
        <v/>
      </c>
      <c r="AF11" s="353" t="str">
        <f>CONCATENATE('Fy1 mål alla nivåer'!AF17)</f>
        <v/>
      </c>
      <c r="AG11" s="353" t="str">
        <f>CONCATENATE('Fy1 mål alla nivåer'!AG17)</f>
        <v/>
      </c>
      <c r="AH11" s="353" t="str">
        <f>CONCATENATE('Fy1 mål alla nivåer'!AH17)</f>
        <v/>
      </c>
      <c r="AI11" s="353" t="str">
        <f>CONCATENATE('Fy1 mål alla nivåer'!AI17)</f>
        <v/>
      </c>
      <c r="AJ11" s="353" t="str">
        <f>CONCATENATE('Fy1 mål alla nivåer'!AJ17)</f>
        <v/>
      </c>
      <c r="AK11" s="353" t="str">
        <f>CONCATENATE('Fy1 mål alla nivåer'!AK17)</f>
        <v/>
      </c>
      <c r="AL11" s="353" t="str">
        <f>CONCATENATE('Fy1 mål alla nivåer'!AL17)</f>
        <v/>
      </c>
      <c r="AM11" s="353" t="str">
        <f>CONCATENATE('Fy1 mål alla nivåer'!AM17)</f>
        <v/>
      </c>
      <c r="AN11" s="353" t="str">
        <f>CONCATENATE('Fy1 mål alla nivåer'!AN17)</f>
        <v/>
      </c>
      <c r="AO11" s="353" t="str">
        <f>CONCATENATE('Fy1 mål alla nivåer'!AO17)</f>
        <v/>
      </c>
      <c r="AP11" s="353" t="str">
        <f>CONCATENATE('Fy1 mål alla nivåer'!AP17)</f>
        <v/>
      </c>
      <c r="AQ11" s="353" t="str">
        <f>CONCATENATE('Fy1 mål alla nivåer'!AQ17)</f>
        <v/>
      </c>
      <c r="AR11" s="353" t="str">
        <f>CONCATENATE('Fy1 mål alla nivåer'!AR17)</f>
        <v/>
      </c>
      <c r="AS11" s="353" t="str">
        <f>CONCATENATE('Fy1 mål alla nivåer'!AS17)</f>
        <v/>
      </c>
      <c r="AT11" s="353" t="str">
        <f>CONCATENATE('Fy1 mål alla nivåer'!AT17)</f>
        <v/>
      </c>
      <c r="AU11" s="353" t="str">
        <f>CONCATENATE('Fy1 mål alla nivåer'!AU17)</f>
        <v/>
      </c>
      <c r="AV11" s="353" t="str">
        <f>CONCATENATE('Fy1 mål alla nivåer'!AV17)</f>
        <v/>
      </c>
      <c r="AW11" s="353" t="str">
        <f>CONCATENATE('Fy1 mål alla nivåer'!AW17)</f>
        <v/>
      </c>
      <c r="AX11" s="353" t="str">
        <f>CONCATENATE('Fy1 mål alla nivåer'!AX17)</f>
        <v/>
      </c>
      <c r="AY11" s="353" t="str">
        <f>CONCATENATE('Fy1 mål alla nivåer'!AY17)</f>
        <v/>
      </c>
      <c r="AZ11" s="353" t="str">
        <f>CONCATENATE('Fy1 mål alla nivåer'!AZ17)</f>
        <v/>
      </c>
      <c r="BA11" s="353" t="str">
        <f>CONCATENATE('Fy1 mål alla nivåer'!BA17)</f>
        <v/>
      </c>
      <c r="BB11" s="353" t="str">
        <f>CONCATENATE('Fy1 mål alla nivåer'!BB17)</f>
        <v/>
      </c>
      <c r="BC11" s="353" t="str">
        <f>CONCATENATE('Fy1 mål alla nivåer'!BC17)</f>
        <v/>
      </c>
      <c r="BD11" s="353" t="str">
        <f>CONCATENATE('Fy1 mål alla nivåer'!BD17)</f>
        <v/>
      </c>
      <c r="BE11" s="353" t="str">
        <f>CONCATENATE('Fy1 mål alla nivåer'!BE17)</f>
        <v/>
      </c>
      <c r="BF11" s="353" t="str">
        <f>CONCATENATE('Fy1 mål alla nivåer'!BF17)</f>
        <v/>
      </c>
      <c r="BG11" s="353" t="str">
        <f>CONCATENATE('Fy1 mål alla nivåer'!BG17)</f>
        <v/>
      </c>
      <c r="BH11" s="353" t="str">
        <f>CONCATENATE('Fy1 mål alla nivåer'!BH17)</f>
        <v/>
      </c>
      <c r="BI11" s="353" t="str">
        <f>CONCATENATE('Fy1 mål alla nivåer'!BI17)</f>
        <v/>
      </c>
      <c r="BJ11" s="353" t="str">
        <f>CONCATENATE('Fy1 mål alla nivåer'!BJ17)</f>
        <v/>
      </c>
      <c r="BK11" s="353" t="str">
        <f>CONCATENATE('Fy1 mål alla nivåer'!BK17)</f>
        <v/>
      </c>
      <c r="BL11" s="353" t="str">
        <f>CONCATENATE('Fy1 mål alla nivåer'!BL17)</f>
        <v/>
      </c>
      <c r="BM11" s="353" t="str">
        <f>CONCATENATE('Fy1 mål alla nivåer'!BM17)</f>
        <v/>
      </c>
      <c r="BN11" s="353" t="str">
        <f>CONCATENATE('Fy1 mål alla nivåer'!CL17)</f>
        <v/>
      </c>
      <c r="BO11" s="353" t="str">
        <f>CONCATENATE('Fy1 mål alla nivåer'!CM17)</f>
        <v>X</v>
      </c>
      <c r="BP11" s="353" t="str">
        <f>CONCATENATE('Fy1 mål alla nivåer'!CN17)</f>
        <v>0</v>
      </c>
      <c r="BQ11" s="353" t="str">
        <f>CONCATENATE('Fy1 mål alla nivåer'!CO17)</f>
        <v>0</v>
      </c>
      <c r="BR11" s="353" t="str">
        <f>CONCATENATE('Fy1 mål alla nivåer'!CP17)</f>
        <v>0</v>
      </c>
      <c r="BS11" s="353" t="str">
        <f>CONCATENATE('Fy1 mål alla nivåer'!CQ17)</f>
        <v>0</v>
      </c>
      <c r="BT11" s="353" t="str">
        <f>CONCATENATE('Fy1 mål alla nivåer'!CR17)</f>
        <v>0</v>
      </c>
      <c r="BU11" s="353" t="str">
        <f>CONCATENATE('Fy1 mål alla nivåer'!CS17)</f>
        <v>0</v>
      </c>
      <c r="BV11" s="353" t="str">
        <f>CONCATENATE('Fy1 mål alla nivåer'!CT17)</f>
        <v>F</v>
      </c>
      <c r="BW11" s="330"/>
      <c r="BX11" s="354">
        <v>6</v>
      </c>
    </row>
    <row r="12" spans="1:83" ht="15" x14ac:dyDescent="0.25">
      <c r="A12" s="365" t="str">
        <f>CONCATENATE('Fy1 mål alla nivåer'!A18)</f>
        <v/>
      </c>
      <c r="B12" s="365" t="str">
        <f>CONCATENATE('Fy1 mål alla nivåer'!B18)</f>
        <v>Elev 7</v>
      </c>
      <c r="C12" s="365" t="str">
        <f>CONCATENATE('Fy1 mål alla nivåer'!C18)</f>
        <v/>
      </c>
      <c r="D12" s="365" t="str">
        <f>CONCATENATE('Fy1 mål alla nivåer'!D18)</f>
        <v/>
      </c>
      <c r="E12" s="365" t="str">
        <f>CONCATENATE('Fy1 mål alla nivåer'!E18)</f>
        <v/>
      </c>
      <c r="F12" s="353" t="str">
        <f>CONCATENATE('Fy1 mål alla nivåer'!F18)</f>
        <v/>
      </c>
      <c r="G12" s="353" t="str">
        <f>CONCATENATE('Fy1 mål alla nivåer'!G18)</f>
        <v/>
      </c>
      <c r="H12" s="353" t="str">
        <f>CONCATENATE('Fy1 mål alla nivåer'!H18)</f>
        <v/>
      </c>
      <c r="I12" s="353" t="str">
        <f>CONCATENATE('Fy1 mål alla nivåer'!I18)</f>
        <v/>
      </c>
      <c r="J12" s="353" t="str">
        <f>CONCATENATE('Fy1 mål alla nivåer'!J18)</f>
        <v/>
      </c>
      <c r="K12" s="353" t="str">
        <f>CONCATENATE('Fy1 mål alla nivåer'!K18)</f>
        <v/>
      </c>
      <c r="L12" s="353" t="str">
        <f>CONCATENATE('Fy1 mål alla nivåer'!L18)</f>
        <v/>
      </c>
      <c r="M12" s="353" t="str">
        <f>CONCATENATE('Fy1 mål alla nivåer'!M18)</f>
        <v/>
      </c>
      <c r="N12" s="353" t="str">
        <f>CONCATENATE('Fy1 mål alla nivåer'!N18)</f>
        <v/>
      </c>
      <c r="O12" s="353" t="str">
        <f>CONCATENATE('Fy1 mål alla nivåer'!O18)</f>
        <v/>
      </c>
      <c r="P12" s="353" t="str">
        <f>CONCATENATE('Fy1 mål alla nivåer'!P18)</f>
        <v/>
      </c>
      <c r="Q12" s="353" t="str">
        <f>CONCATENATE('Fy1 mål alla nivåer'!Q18)</f>
        <v/>
      </c>
      <c r="R12" s="353" t="str">
        <f>CONCATENATE('Fy1 mål alla nivåer'!R18)</f>
        <v/>
      </c>
      <c r="S12" s="353" t="str">
        <f>CONCATENATE('Fy1 mål alla nivåer'!S18)</f>
        <v/>
      </c>
      <c r="T12" s="353" t="str">
        <f>CONCATENATE('Fy1 mål alla nivåer'!T18)</f>
        <v/>
      </c>
      <c r="U12" s="353" t="str">
        <f>CONCATENATE('Fy1 mål alla nivåer'!U18)</f>
        <v/>
      </c>
      <c r="V12" s="353" t="str">
        <f>CONCATENATE('Fy1 mål alla nivåer'!V18)</f>
        <v/>
      </c>
      <c r="W12" s="353" t="str">
        <f>CONCATENATE('Fy1 mål alla nivåer'!W18)</f>
        <v/>
      </c>
      <c r="X12" s="353" t="str">
        <f>CONCATENATE('Fy1 mål alla nivåer'!X18)</f>
        <v/>
      </c>
      <c r="Y12" s="353" t="str">
        <f>CONCATENATE('Fy1 mål alla nivåer'!Y18)</f>
        <v/>
      </c>
      <c r="Z12" s="353" t="str">
        <f>CONCATENATE('Fy1 mål alla nivåer'!Z18)</f>
        <v/>
      </c>
      <c r="AA12" s="353" t="str">
        <f>CONCATENATE('Fy1 mål alla nivåer'!AA18)</f>
        <v/>
      </c>
      <c r="AB12" s="353" t="str">
        <f>CONCATENATE('Fy1 mål alla nivåer'!AB18)</f>
        <v/>
      </c>
      <c r="AC12" s="353" t="str">
        <f>CONCATENATE('Fy1 mål alla nivåer'!AC18)</f>
        <v/>
      </c>
      <c r="AD12" s="353" t="str">
        <f>CONCATENATE('Fy1 mål alla nivåer'!AD18)</f>
        <v/>
      </c>
      <c r="AE12" s="353" t="str">
        <f>CONCATENATE('Fy1 mål alla nivåer'!AE18)</f>
        <v/>
      </c>
      <c r="AF12" s="353" t="str">
        <f>CONCATENATE('Fy1 mål alla nivåer'!AF18)</f>
        <v/>
      </c>
      <c r="AG12" s="353" t="str">
        <f>CONCATENATE('Fy1 mål alla nivåer'!AG18)</f>
        <v/>
      </c>
      <c r="AH12" s="353" t="str">
        <f>CONCATENATE('Fy1 mål alla nivåer'!AH18)</f>
        <v/>
      </c>
      <c r="AI12" s="353" t="str">
        <f>CONCATENATE('Fy1 mål alla nivåer'!AI18)</f>
        <v/>
      </c>
      <c r="AJ12" s="353" t="str">
        <f>CONCATENATE('Fy1 mål alla nivåer'!AJ18)</f>
        <v/>
      </c>
      <c r="AK12" s="353" t="str">
        <f>CONCATENATE('Fy1 mål alla nivåer'!AK18)</f>
        <v/>
      </c>
      <c r="AL12" s="353" t="str">
        <f>CONCATENATE('Fy1 mål alla nivåer'!AL18)</f>
        <v/>
      </c>
      <c r="AM12" s="353" t="str">
        <f>CONCATENATE('Fy1 mål alla nivåer'!AM18)</f>
        <v/>
      </c>
      <c r="AN12" s="353" t="str">
        <f>CONCATENATE('Fy1 mål alla nivåer'!AN18)</f>
        <v/>
      </c>
      <c r="AO12" s="353" t="str">
        <f>CONCATENATE('Fy1 mål alla nivåer'!AO18)</f>
        <v/>
      </c>
      <c r="AP12" s="353" t="str">
        <f>CONCATENATE('Fy1 mål alla nivåer'!AP18)</f>
        <v/>
      </c>
      <c r="AQ12" s="353" t="str">
        <f>CONCATENATE('Fy1 mål alla nivåer'!AQ18)</f>
        <v/>
      </c>
      <c r="AR12" s="353" t="str">
        <f>CONCATENATE('Fy1 mål alla nivåer'!AR18)</f>
        <v/>
      </c>
      <c r="AS12" s="353" t="str">
        <f>CONCATENATE('Fy1 mål alla nivåer'!AS18)</f>
        <v/>
      </c>
      <c r="AT12" s="353" t="str">
        <f>CONCATENATE('Fy1 mål alla nivåer'!AT18)</f>
        <v/>
      </c>
      <c r="AU12" s="353" t="str">
        <f>CONCATENATE('Fy1 mål alla nivåer'!AU18)</f>
        <v/>
      </c>
      <c r="AV12" s="353" t="str">
        <f>CONCATENATE('Fy1 mål alla nivåer'!AV18)</f>
        <v/>
      </c>
      <c r="AW12" s="353" t="str">
        <f>CONCATENATE('Fy1 mål alla nivåer'!AW18)</f>
        <v/>
      </c>
      <c r="AX12" s="353" t="str">
        <f>CONCATENATE('Fy1 mål alla nivåer'!AX18)</f>
        <v/>
      </c>
      <c r="AY12" s="353" t="str">
        <f>CONCATENATE('Fy1 mål alla nivåer'!AY18)</f>
        <v/>
      </c>
      <c r="AZ12" s="353" t="str">
        <f>CONCATENATE('Fy1 mål alla nivåer'!AZ18)</f>
        <v/>
      </c>
      <c r="BA12" s="353" t="str">
        <f>CONCATENATE('Fy1 mål alla nivåer'!BA18)</f>
        <v/>
      </c>
      <c r="BB12" s="353" t="str">
        <f>CONCATENATE('Fy1 mål alla nivåer'!BB18)</f>
        <v/>
      </c>
      <c r="BC12" s="353" t="str">
        <f>CONCATENATE('Fy1 mål alla nivåer'!BC18)</f>
        <v/>
      </c>
      <c r="BD12" s="353" t="str">
        <f>CONCATENATE('Fy1 mål alla nivåer'!BD18)</f>
        <v/>
      </c>
      <c r="BE12" s="353" t="str">
        <f>CONCATENATE('Fy1 mål alla nivåer'!BE18)</f>
        <v/>
      </c>
      <c r="BF12" s="353" t="str">
        <f>CONCATENATE('Fy1 mål alla nivåer'!BF18)</f>
        <v/>
      </c>
      <c r="BG12" s="353" t="str">
        <f>CONCATENATE('Fy1 mål alla nivåer'!BG18)</f>
        <v/>
      </c>
      <c r="BH12" s="353" t="str">
        <f>CONCATENATE('Fy1 mål alla nivåer'!BH18)</f>
        <v/>
      </c>
      <c r="BI12" s="353" t="str">
        <f>CONCATENATE('Fy1 mål alla nivåer'!BI18)</f>
        <v/>
      </c>
      <c r="BJ12" s="353" t="str">
        <f>CONCATENATE('Fy1 mål alla nivåer'!BJ18)</f>
        <v/>
      </c>
      <c r="BK12" s="353" t="str">
        <f>CONCATENATE('Fy1 mål alla nivåer'!BK18)</f>
        <v/>
      </c>
      <c r="BL12" s="353" t="str">
        <f>CONCATENATE('Fy1 mål alla nivåer'!BL18)</f>
        <v/>
      </c>
      <c r="BM12" s="353" t="str">
        <f>CONCATENATE('Fy1 mål alla nivåer'!BM18)</f>
        <v/>
      </c>
      <c r="BN12" s="353" t="str">
        <f>CONCATENATE('Fy1 mål alla nivåer'!CL18)</f>
        <v/>
      </c>
      <c r="BO12" s="353" t="str">
        <f>CONCATENATE('Fy1 mål alla nivåer'!CM18)</f>
        <v>X</v>
      </c>
      <c r="BP12" s="353" t="str">
        <f>CONCATENATE('Fy1 mål alla nivåer'!CN18)</f>
        <v>0</v>
      </c>
      <c r="BQ12" s="353" t="str">
        <f>CONCATENATE('Fy1 mål alla nivåer'!CO18)</f>
        <v>0</v>
      </c>
      <c r="BR12" s="353" t="str">
        <f>CONCATENATE('Fy1 mål alla nivåer'!CP18)</f>
        <v>0</v>
      </c>
      <c r="BS12" s="353" t="str">
        <f>CONCATENATE('Fy1 mål alla nivåer'!CQ18)</f>
        <v>0</v>
      </c>
      <c r="BT12" s="353" t="str">
        <f>CONCATENATE('Fy1 mål alla nivåer'!CR18)</f>
        <v>0</v>
      </c>
      <c r="BU12" s="353" t="str">
        <f>CONCATENATE('Fy1 mål alla nivåer'!CS18)</f>
        <v>0</v>
      </c>
      <c r="BV12" s="353" t="str">
        <f>CONCATENATE('Fy1 mål alla nivåer'!CT18)</f>
        <v>F</v>
      </c>
      <c r="BW12" s="330"/>
      <c r="BX12" s="354">
        <v>7</v>
      </c>
    </row>
    <row r="13" spans="1:83" ht="15" x14ac:dyDescent="0.25">
      <c r="A13" s="365" t="str">
        <f>CONCATENATE('Fy1 mål alla nivåer'!A19)</f>
        <v/>
      </c>
      <c r="B13" s="365" t="str">
        <f>CONCATENATE('Fy1 mål alla nivåer'!B19)</f>
        <v>Elev 8</v>
      </c>
      <c r="C13" s="365" t="str">
        <f>CONCATENATE('Fy1 mål alla nivåer'!C19)</f>
        <v/>
      </c>
      <c r="D13" s="365" t="str">
        <f>CONCATENATE('Fy1 mål alla nivåer'!D19)</f>
        <v/>
      </c>
      <c r="E13" s="353" t="str">
        <f>CONCATENATE('Fy1 mål alla nivåer'!E19)</f>
        <v/>
      </c>
      <c r="F13" s="353" t="str">
        <f>CONCATENATE('Fy1 mål alla nivåer'!F19)</f>
        <v/>
      </c>
      <c r="G13" s="353" t="str">
        <f>CONCATENATE('Fy1 mål alla nivåer'!G19)</f>
        <v/>
      </c>
      <c r="H13" s="353" t="str">
        <f>CONCATENATE('Fy1 mål alla nivåer'!H19)</f>
        <v/>
      </c>
      <c r="I13" s="353" t="str">
        <f>CONCATENATE('Fy1 mål alla nivåer'!I19)</f>
        <v/>
      </c>
      <c r="J13" s="353" t="str">
        <f>CONCATENATE('Fy1 mål alla nivåer'!J19)</f>
        <v/>
      </c>
      <c r="K13" s="353" t="str">
        <f>CONCATENATE('Fy1 mål alla nivåer'!K19)</f>
        <v/>
      </c>
      <c r="L13" s="353" t="str">
        <f>CONCATENATE('Fy1 mål alla nivåer'!L19)</f>
        <v/>
      </c>
      <c r="M13" s="353" t="str">
        <f>CONCATENATE('Fy1 mål alla nivåer'!M19)</f>
        <v/>
      </c>
      <c r="N13" s="353" t="str">
        <f>CONCATENATE('Fy1 mål alla nivåer'!N19)</f>
        <v/>
      </c>
      <c r="O13" s="353" t="str">
        <f>CONCATENATE('Fy1 mål alla nivåer'!O19)</f>
        <v/>
      </c>
      <c r="P13" s="353" t="str">
        <f>CONCATENATE('Fy1 mål alla nivåer'!P19)</f>
        <v/>
      </c>
      <c r="Q13" s="353" t="str">
        <f>CONCATENATE('Fy1 mål alla nivåer'!Q19)</f>
        <v/>
      </c>
      <c r="R13" s="353" t="str">
        <f>CONCATENATE('Fy1 mål alla nivåer'!R19)</f>
        <v/>
      </c>
      <c r="S13" s="353" t="str">
        <f>CONCATENATE('Fy1 mål alla nivåer'!S19)</f>
        <v/>
      </c>
      <c r="T13" s="353" t="str">
        <f>CONCATENATE('Fy1 mål alla nivåer'!T19)</f>
        <v/>
      </c>
      <c r="U13" s="353" t="str">
        <f>CONCATENATE('Fy1 mål alla nivåer'!U19)</f>
        <v/>
      </c>
      <c r="V13" s="353" t="str">
        <f>CONCATENATE('Fy1 mål alla nivåer'!V19)</f>
        <v/>
      </c>
      <c r="W13" s="353" t="str">
        <f>CONCATENATE('Fy1 mål alla nivåer'!W19)</f>
        <v/>
      </c>
      <c r="X13" s="353" t="str">
        <f>CONCATENATE('Fy1 mål alla nivåer'!X19)</f>
        <v/>
      </c>
      <c r="Y13" s="353" t="str">
        <f>CONCATENATE('Fy1 mål alla nivåer'!Y19)</f>
        <v/>
      </c>
      <c r="Z13" s="353" t="str">
        <f>CONCATENATE('Fy1 mål alla nivåer'!Z19)</f>
        <v/>
      </c>
      <c r="AA13" s="353" t="str">
        <f>CONCATENATE('Fy1 mål alla nivåer'!AA19)</f>
        <v/>
      </c>
      <c r="AB13" s="353" t="str">
        <f>CONCATENATE('Fy1 mål alla nivåer'!AB19)</f>
        <v/>
      </c>
      <c r="AC13" s="353" t="str">
        <f>CONCATENATE('Fy1 mål alla nivåer'!AC19)</f>
        <v/>
      </c>
      <c r="AD13" s="353" t="str">
        <f>CONCATENATE('Fy1 mål alla nivåer'!AD19)</f>
        <v/>
      </c>
      <c r="AE13" s="353" t="str">
        <f>CONCATENATE('Fy1 mål alla nivåer'!AE19)</f>
        <v/>
      </c>
      <c r="AF13" s="353" t="str">
        <f>CONCATENATE('Fy1 mål alla nivåer'!AF19)</f>
        <v/>
      </c>
      <c r="AG13" s="353" t="str">
        <f>CONCATENATE('Fy1 mål alla nivåer'!AG19)</f>
        <v/>
      </c>
      <c r="AH13" s="353" t="str">
        <f>CONCATENATE('Fy1 mål alla nivåer'!AH19)</f>
        <v/>
      </c>
      <c r="AI13" s="353" t="str">
        <f>CONCATENATE('Fy1 mål alla nivåer'!AI19)</f>
        <v/>
      </c>
      <c r="AJ13" s="353" t="str">
        <f>CONCATENATE('Fy1 mål alla nivåer'!AJ19)</f>
        <v/>
      </c>
      <c r="AK13" s="353" t="str">
        <f>CONCATENATE('Fy1 mål alla nivåer'!AK19)</f>
        <v/>
      </c>
      <c r="AL13" s="353" t="str">
        <f>CONCATENATE('Fy1 mål alla nivåer'!AL19)</f>
        <v/>
      </c>
      <c r="AM13" s="353" t="str">
        <f>CONCATENATE('Fy1 mål alla nivåer'!AM19)</f>
        <v/>
      </c>
      <c r="AN13" s="353" t="str">
        <f>CONCATENATE('Fy1 mål alla nivåer'!AN19)</f>
        <v/>
      </c>
      <c r="AO13" s="353" t="str">
        <f>CONCATENATE('Fy1 mål alla nivåer'!AO19)</f>
        <v/>
      </c>
      <c r="AP13" s="353" t="str">
        <f>CONCATENATE('Fy1 mål alla nivåer'!AP19)</f>
        <v/>
      </c>
      <c r="AQ13" s="353" t="str">
        <f>CONCATENATE('Fy1 mål alla nivåer'!AQ19)</f>
        <v/>
      </c>
      <c r="AR13" s="353" t="str">
        <f>CONCATENATE('Fy1 mål alla nivåer'!AR19)</f>
        <v/>
      </c>
      <c r="AS13" s="353" t="str">
        <f>CONCATENATE('Fy1 mål alla nivåer'!AS19)</f>
        <v/>
      </c>
      <c r="AT13" s="353" t="str">
        <f>CONCATENATE('Fy1 mål alla nivåer'!AT19)</f>
        <v/>
      </c>
      <c r="AU13" s="353" t="str">
        <f>CONCATENATE('Fy1 mål alla nivåer'!AU19)</f>
        <v/>
      </c>
      <c r="AV13" s="353" t="str">
        <f>CONCATENATE('Fy1 mål alla nivåer'!AV19)</f>
        <v/>
      </c>
      <c r="AW13" s="353" t="str">
        <f>CONCATENATE('Fy1 mål alla nivåer'!AW19)</f>
        <v/>
      </c>
      <c r="AX13" s="353" t="str">
        <f>CONCATENATE('Fy1 mål alla nivåer'!AX19)</f>
        <v/>
      </c>
      <c r="AY13" s="353" t="str">
        <f>CONCATENATE('Fy1 mål alla nivåer'!AY19)</f>
        <v/>
      </c>
      <c r="AZ13" s="353" t="str">
        <f>CONCATENATE('Fy1 mål alla nivåer'!AZ19)</f>
        <v/>
      </c>
      <c r="BA13" s="353" t="str">
        <f>CONCATENATE('Fy1 mål alla nivåer'!BA19)</f>
        <v/>
      </c>
      <c r="BB13" s="353" t="str">
        <f>CONCATENATE('Fy1 mål alla nivåer'!BB19)</f>
        <v/>
      </c>
      <c r="BC13" s="353" t="str">
        <f>CONCATENATE('Fy1 mål alla nivåer'!BC19)</f>
        <v/>
      </c>
      <c r="BD13" s="353" t="str">
        <f>CONCATENATE('Fy1 mål alla nivåer'!BD19)</f>
        <v/>
      </c>
      <c r="BE13" s="353" t="str">
        <f>CONCATENATE('Fy1 mål alla nivåer'!BE19)</f>
        <v/>
      </c>
      <c r="BF13" s="353" t="str">
        <f>CONCATENATE('Fy1 mål alla nivåer'!BF19)</f>
        <v/>
      </c>
      <c r="BG13" s="353" t="str">
        <f>CONCATENATE('Fy1 mål alla nivåer'!BG19)</f>
        <v/>
      </c>
      <c r="BH13" s="353" t="str">
        <f>CONCATENATE('Fy1 mål alla nivåer'!BH19)</f>
        <v/>
      </c>
      <c r="BI13" s="353" t="str">
        <f>CONCATENATE('Fy1 mål alla nivåer'!BI19)</f>
        <v/>
      </c>
      <c r="BJ13" s="353" t="str">
        <f>CONCATENATE('Fy1 mål alla nivåer'!BJ19)</f>
        <v/>
      </c>
      <c r="BK13" s="353" t="str">
        <f>CONCATENATE('Fy1 mål alla nivåer'!BK19)</f>
        <v/>
      </c>
      <c r="BL13" s="353" t="str">
        <f>CONCATENATE('Fy1 mål alla nivåer'!BL19)</f>
        <v/>
      </c>
      <c r="BM13" s="353" t="str">
        <f>CONCATENATE('Fy1 mål alla nivåer'!BM19)</f>
        <v/>
      </c>
      <c r="BN13" s="353" t="str">
        <f>CONCATENATE('Fy1 mål alla nivåer'!CL19)</f>
        <v/>
      </c>
      <c r="BO13" s="353" t="str">
        <f>CONCATENATE('Fy1 mål alla nivåer'!CM19)</f>
        <v>X</v>
      </c>
      <c r="BP13" s="353" t="str">
        <f>CONCATENATE('Fy1 mål alla nivåer'!CN19)</f>
        <v>0</v>
      </c>
      <c r="BQ13" s="353" t="str">
        <f>CONCATENATE('Fy1 mål alla nivåer'!CO19)</f>
        <v>0</v>
      </c>
      <c r="BR13" s="353" t="str">
        <f>CONCATENATE('Fy1 mål alla nivåer'!CP19)</f>
        <v>0</v>
      </c>
      <c r="BS13" s="353" t="str">
        <f>CONCATENATE('Fy1 mål alla nivåer'!CQ19)</f>
        <v>0</v>
      </c>
      <c r="BT13" s="353" t="str">
        <f>CONCATENATE('Fy1 mål alla nivåer'!CR19)</f>
        <v>0</v>
      </c>
      <c r="BU13" s="353" t="str">
        <f>CONCATENATE('Fy1 mål alla nivåer'!CS19)</f>
        <v>0</v>
      </c>
      <c r="BV13" s="353" t="str">
        <f>CONCATENATE('Fy1 mål alla nivåer'!CT19)</f>
        <v>F</v>
      </c>
      <c r="BW13" s="330"/>
      <c r="BX13" s="354">
        <v>8</v>
      </c>
    </row>
    <row r="14" spans="1:83" ht="15" x14ac:dyDescent="0.25">
      <c r="A14" s="365" t="str">
        <f>CONCATENATE('Fy1 mål alla nivåer'!A20)</f>
        <v/>
      </c>
      <c r="B14" s="365" t="str">
        <f>CONCATENATE('Fy1 mål alla nivåer'!B20)</f>
        <v>Elev 9</v>
      </c>
      <c r="C14" s="365" t="str">
        <f>CONCATENATE('Fy1 mål alla nivåer'!C20)</f>
        <v/>
      </c>
      <c r="D14" s="365" t="str">
        <f>CONCATENATE('Fy1 mål alla nivåer'!D20)</f>
        <v/>
      </c>
      <c r="E14" s="365" t="str">
        <f>CONCATENATE('Fy1 mål alla nivåer'!E20)</f>
        <v/>
      </c>
      <c r="F14" s="353" t="str">
        <f>CONCATENATE('Fy1 mål alla nivåer'!F20)</f>
        <v/>
      </c>
      <c r="G14" s="353" t="str">
        <f>CONCATENATE('Fy1 mål alla nivåer'!G20)</f>
        <v/>
      </c>
      <c r="H14" s="353" t="str">
        <f>CONCATENATE('Fy1 mål alla nivåer'!H20)</f>
        <v/>
      </c>
      <c r="I14" s="353" t="str">
        <f>CONCATENATE('Fy1 mål alla nivåer'!I20)</f>
        <v/>
      </c>
      <c r="J14" s="353" t="str">
        <f>CONCATENATE('Fy1 mål alla nivåer'!J20)</f>
        <v/>
      </c>
      <c r="K14" s="353" t="str">
        <f>CONCATENATE('Fy1 mål alla nivåer'!K20)</f>
        <v/>
      </c>
      <c r="L14" s="353" t="str">
        <f>CONCATENATE('Fy1 mål alla nivåer'!L20)</f>
        <v/>
      </c>
      <c r="M14" s="353" t="str">
        <f>CONCATENATE('Fy1 mål alla nivåer'!M20)</f>
        <v/>
      </c>
      <c r="N14" s="353" t="str">
        <f>CONCATENATE('Fy1 mål alla nivåer'!N20)</f>
        <v/>
      </c>
      <c r="O14" s="353" t="str">
        <f>CONCATENATE('Fy1 mål alla nivåer'!O20)</f>
        <v/>
      </c>
      <c r="P14" s="353" t="str">
        <f>CONCATENATE('Fy1 mål alla nivåer'!P20)</f>
        <v/>
      </c>
      <c r="Q14" s="353" t="str">
        <f>CONCATENATE('Fy1 mål alla nivåer'!Q20)</f>
        <v/>
      </c>
      <c r="R14" s="353" t="str">
        <f>CONCATENATE('Fy1 mål alla nivåer'!R20)</f>
        <v/>
      </c>
      <c r="S14" s="353" t="str">
        <f>CONCATENATE('Fy1 mål alla nivåer'!S20)</f>
        <v/>
      </c>
      <c r="T14" s="353" t="str">
        <f>CONCATENATE('Fy1 mål alla nivåer'!T20)</f>
        <v/>
      </c>
      <c r="U14" s="353" t="str">
        <f>CONCATENATE('Fy1 mål alla nivåer'!U20)</f>
        <v/>
      </c>
      <c r="V14" s="353" t="str">
        <f>CONCATENATE('Fy1 mål alla nivåer'!V20)</f>
        <v/>
      </c>
      <c r="W14" s="353" t="str">
        <f>CONCATENATE('Fy1 mål alla nivåer'!W20)</f>
        <v/>
      </c>
      <c r="X14" s="353" t="str">
        <f>CONCATENATE('Fy1 mål alla nivåer'!X20)</f>
        <v/>
      </c>
      <c r="Y14" s="353" t="str">
        <f>CONCATENATE('Fy1 mål alla nivåer'!Y20)</f>
        <v/>
      </c>
      <c r="Z14" s="353" t="str">
        <f>CONCATENATE('Fy1 mål alla nivåer'!Z20)</f>
        <v/>
      </c>
      <c r="AA14" s="353" t="str">
        <f>CONCATENATE('Fy1 mål alla nivåer'!AA20)</f>
        <v/>
      </c>
      <c r="AB14" s="353" t="str">
        <f>CONCATENATE('Fy1 mål alla nivåer'!AB20)</f>
        <v/>
      </c>
      <c r="AC14" s="353" t="str">
        <f>CONCATENATE('Fy1 mål alla nivåer'!AC20)</f>
        <v/>
      </c>
      <c r="AD14" s="353" t="str">
        <f>CONCATENATE('Fy1 mål alla nivåer'!AD20)</f>
        <v/>
      </c>
      <c r="AE14" s="353" t="str">
        <f>CONCATENATE('Fy1 mål alla nivåer'!AE20)</f>
        <v/>
      </c>
      <c r="AF14" s="353" t="str">
        <f>CONCATENATE('Fy1 mål alla nivåer'!AF20)</f>
        <v/>
      </c>
      <c r="AG14" s="353" t="str">
        <f>CONCATENATE('Fy1 mål alla nivåer'!AG20)</f>
        <v/>
      </c>
      <c r="AH14" s="353" t="str">
        <f>CONCATENATE('Fy1 mål alla nivåer'!AH20)</f>
        <v/>
      </c>
      <c r="AI14" s="353" t="str">
        <f>CONCATENATE('Fy1 mål alla nivåer'!AI20)</f>
        <v/>
      </c>
      <c r="AJ14" s="353" t="str">
        <f>CONCATENATE('Fy1 mål alla nivåer'!AJ20)</f>
        <v/>
      </c>
      <c r="AK14" s="353" t="str">
        <f>CONCATENATE('Fy1 mål alla nivåer'!AK20)</f>
        <v/>
      </c>
      <c r="AL14" s="353" t="str">
        <f>CONCATENATE('Fy1 mål alla nivåer'!AL20)</f>
        <v/>
      </c>
      <c r="AM14" s="353" t="str">
        <f>CONCATENATE('Fy1 mål alla nivåer'!AM20)</f>
        <v/>
      </c>
      <c r="AN14" s="353" t="str">
        <f>CONCATENATE('Fy1 mål alla nivåer'!AN20)</f>
        <v/>
      </c>
      <c r="AO14" s="353" t="str">
        <f>CONCATENATE('Fy1 mål alla nivåer'!AO20)</f>
        <v/>
      </c>
      <c r="AP14" s="353" t="str">
        <f>CONCATENATE('Fy1 mål alla nivåer'!AP20)</f>
        <v/>
      </c>
      <c r="AQ14" s="353" t="str">
        <f>CONCATENATE('Fy1 mål alla nivåer'!AQ20)</f>
        <v/>
      </c>
      <c r="AR14" s="353" t="str">
        <f>CONCATENATE('Fy1 mål alla nivåer'!AR20)</f>
        <v/>
      </c>
      <c r="AS14" s="353" t="str">
        <f>CONCATENATE('Fy1 mål alla nivåer'!AS20)</f>
        <v/>
      </c>
      <c r="AT14" s="353" t="str">
        <f>CONCATENATE('Fy1 mål alla nivåer'!AT20)</f>
        <v/>
      </c>
      <c r="AU14" s="353" t="str">
        <f>CONCATENATE('Fy1 mål alla nivåer'!AU20)</f>
        <v/>
      </c>
      <c r="AV14" s="353" t="str">
        <f>CONCATENATE('Fy1 mål alla nivåer'!AV20)</f>
        <v/>
      </c>
      <c r="AW14" s="353" t="str">
        <f>CONCATENATE('Fy1 mål alla nivåer'!AW20)</f>
        <v/>
      </c>
      <c r="AX14" s="353" t="str">
        <f>CONCATENATE('Fy1 mål alla nivåer'!AX20)</f>
        <v/>
      </c>
      <c r="AY14" s="353" t="str">
        <f>CONCATENATE('Fy1 mål alla nivåer'!AY20)</f>
        <v/>
      </c>
      <c r="AZ14" s="353" t="str">
        <f>CONCATENATE('Fy1 mål alla nivåer'!AZ20)</f>
        <v/>
      </c>
      <c r="BA14" s="353" t="str">
        <f>CONCATENATE('Fy1 mål alla nivåer'!BA20)</f>
        <v/>
      </c>
      <c r="BB14" s="353" t="str">
        <f>CONCATENATE('Fy1 mål alla nivåer'!BB20)</f>
        <v/>
      </c>
      <c r="BC14" s="353" t="str">
        <f>CONCATENATE('Fy1 mål alla nivåer'!BC20)</f>
        <v/>
      </c>
      <c r="BD14" s="353" t="str">
        <f>CONCATENATE('Fy1 mål alla nivåer'!BD20)</f>
        <v/>
      </c>
      <c r="BE14" s="353" t="str">
        <f>CONCATENATE('Fy1 mål alla nivåer'!BE20)</f>
        <v/>
      </c>
      <c r="BF14" s="353" t="str">
        <f>CONCATENATE('Fy1 mål alla nivåer'!BF20)</f>
        <v/>
      </c>
      <c r="BG14" s="353" t="str">
        <f>CONCATENATE('Fy1 mål alla nivåer'!BG20)</f>
        <v/>
      </c>
      <c r="BH14" s="353" t="str">
        <f>CONCATENATE('Fy1 mål alla nivåer'!BH20)</f>
        <v/>
      </c>
      <c r="BI14" s="353" t="str">
        <f>CONCATENATE('Fy1 mål alla nivåer'!BI20)</f>
        <v/>
      </c>
      <c r="BJ14" s="353" t="str">
        <f>CONCATENATE('Fy1 mål alla nivåer'!BJ20)</f>
        <v/>
      </c>
      <c r="BK14" s="353" t="str">
        <f>CONCATENATE('Fy1 mål alla nivåer'!BK20)</f>
        <v/>
      </c>
      <c r="BL14" s="353" t="str">
        <f>CONCATENATE('Fy1 mål alla nivåer'!BL20)</f>
        <v/>
      </c>
      <c r="BM14" s="353" t="str">
        <f>CONCATENATE('Fy1 mål alla nivåer'!BM20)</f>
        <v/>
      </c>
      <c r="BN14" s="353" t="str">
        <f>CONCATENATE('Fy1 mål alla nivåer'!CL20)</f>
        <v/>
      </c>
      <c r="BO14" s="353" t="str">
        <f>CONCATENATE('Fy1 mål alla nivåer'!CM20)</f>
        <v>X</v>
      </c>
      <c r="BP14" s="353" t="str">
        <f>CONCATENATE('Fy1 mål alla nivåer'!CN20)</f>
        <v>0</v>
      </c>
      <c r="BQ14" s="353" t="str">
        <f>CONCATENATE('Fy1 mål alla nivåer'!CO20)</f>
        <v>0</v>
      </c>
      <c r="BR14" s="353" t="str">
        <f>CONCATENATE('Fy1 mål alla nivåer'!CP20)</f>
        <v>0</v>
      </c>
      <c r="BS14" s="353" t="str">
        <f>CONCATENATE('Fy1 mål alla nivåer'!CQ20)</f>
        <v>0</v>
      </c>
      <c r="BT14" s="353" t="str">
        <f>CONCATENATE('Fy1 mål alla nivåer'!CR20)</f>
        <v>0</v>
      </c>
      <c r="BU14" s="353" t="str">
        <f>CONCATENATE('Fy1 mål alla nivåer'!CS20)</f>
        <v>0</v>
      </c>
      <c r="BV14" s="353" t="str">
        <f>CONCATENATE('Fy1 mål alla nivåer'!CT20)</f>
        <v>F</v>
      </c>
      <c r="BW14" s="330"/>
      <c r="BX14" s="354">
        <v>9</v>
      </c>
    </row>
    <row r="15" spans="1:83" ht="15" x14ac:dyDescent="0.25">
      <c r="A15" s="365" t="str">
        <f>CONCATENATE('Fy1 mål alla nivåer'!A21)</f>
        <v/>
      </c>
      <c r="B15" s="365" t="str">
        <f>CONCATENATE('Fy1 mål alla nivåer'!B21)</f>
        <v>Elev 10</v>
      </c>
      <c r="C15" s="365" t="str">
        <f>CONCATENATE('Fy1 mål alla nivåer'!C21)</f>
        <v/>
      </c>
      <c r="D15" s="365" t="str">
        <f>CONCATENATE('Fy1 mål alla nivåer'!D21)</f>
        <v/>
      </c>
      <c r="E15" s="365" t="str">
        <f>CONCATENATE('Fy1 mål alla nivåer'!E21)</f>
        <v/>
      </c>
      <c r="F15" s="353" t="str">
        <f>CONCATENATE('Fy1 mål alla nivåer'!F21)</f>
        <v/>
      </c>
      <c r="G15" s="353" t="str">
        <f>CONCATENATE('Fy1 mål alla nivåer'!G21)</f>
        <v/>
      </c>
      <c r="H15" s="353" t="str">
        <f>CONCATENATE('Fy1 mål alla nivåer'!H21)</f>
        <v/>
      </c>
      <c r="I15" s="353" t="str">
        <f>CONCATENATE('Fy1 mål alla nivåer'!I21)</f>
        <v/>
      </c>
      <c r="J15" s="353" t="str">
        <f>CONCATENATE('Fy1 mål alla nivåer'!J21)</f>
        <v/>
      </c>
      <c r="K15" s="353" t="str">
        <f>CONCATENATE('Fy1 mål alla nivåer'!K21)</f>
        <v/>
      </c>
      <c r="L15" s="353" t="str">
        <f>CONCATENATE('Fy1 mål alla nivåer'!L21)</f>
        <v/>
      </c>
      <c r="M15" s="353" t="str">
        <f>CONCATENATE('Fy1 mål alla nivåer'!M21)</f>
        <v/>
      </c>
      <c r="N15" s="353" t="str">
        <f>CONCATENATE('Fy1 mål alla nivåer'!N21)</f>
        <v/>
      </c>
      <c r="O15" s="353" t="str">
        <f>CONCATENATE('Fy1 mål alla nivåer'!O21)</f>
        <v/>
      </c>
      <c r="P15" s="353" t="str">
        <f>CONCATENATE('Fy1 mål alla nivåer'!P21)</f>
        <v/>
      </c>
      <c r="Q15" s="353" t="str">
        <f>CONCATENATE('Fy1 mål alla nivåer'!Q21)</f>
        <v/>
      </c>
      <c r="R15" s="353" t="str">
        <f>CONCATENATE('Fy1 mål alla nivåer'!R21)</f>
        <v/>
      </c>
      <c r="S15" s="353" t="str">
        <f>CONCATENATE('Fy1 mål alla nivåer'!S21)</f>
        <v/>
      </c>
      <c r="T15" s="353" t="str">
        <f>CONCATENATE('Fy1 mål alla nivåer'!T21)</f>
        <v/>
      </c>
      <c r="U15" s="353" t="str">
        <f>CONCATENATE('Fy1 mål alla nivåer'!U21)</f>
        <v/>
      </c>
      <c r="V15" s="353" t="str">
        <f>CONCATENATE('Fy1 mål alla nivåer'!V21)</f>
        <v/>
      </c>
      <c r="W15" s="353" t="str">
        <f>CONCATENATE('Fy1 mål alla nivåer'!W21)</f>
        <v/>
      </c>
      <c r="X15" s="353" t="str">
        <f>CONCATENATE('Fy1 mål alla nivåer'!X21)</f>
        <v/>
      </c>
      <c r="Y15" s="353" t="str">
        <f>CONCATENATE('Fy1 mål alla nivåer'!Y21)</f>
        <v/>
      </c>
      <c r="Z15" s="353" t="str">
        <f>CONCATENATE('Fy1 mål alla nivåer'!Z21)</f>
        <v/>
      </c>
      <c r="AA15" s="353" t="str">
        <f>CONCATENATE('Fy1 mål alla nivåer'!AA21)</f>
        <v/>
      </c>
      <c r="AB15" s="353" t="str">
        <f>CONCATENATE('Fy1 mål alla nivåer'!AB21)</f>
        <v/>
      </c>
      <c r="AC15" s="353" t="str">
        <f>CONCATENATE('Fy1 mål alla nivåer'!AC21)</f>
        <v/>
      </c>
      <c r="AD15" s="353" t="str">
        <f>CONCATENATE('Fy1 mål alla nivåer'!AD21)</f>
        <v/>
      </c>
      <c r="AE15" s="353" t="str">
        <f>CONCATENATE('Fy1 mål alla nivåer'!AE21)</f>
        <v/>
      </c>
      <c r="AF15" s="353" t="str">
        <f>CONCATENATE('Fy1 mål alla nivåer'!AF21)</f>
        <v/>
      </c>
      <c r="AG15" s="353" t="str">
        <f>CONCATENATE('Fy1 mål alla nivåer'!AG21)</f>
        <v/>
      </c>
      <c r="AH15" s="353" t="str">
        <f>CONCATENATE('Fy1 mål alla nivåer'!AH21)</f>
        <v/>
      </c>
      <c r="AI15" s="353" t="str">
        <f>CONCATENATE('Fy1 mål alla nivåer'!AI21)</f>
        <v/>
      </c>
      <c r="AJ15" s="353" t="str">
        <f>CONCATENATE('Fy1 mål alla nivåer'!AJ21)</f>
        <v/>
      </c>
      <c r="AK15" s="353" t="str">
        <f>CONCATENATE('Fy1 mål alla nivåer'!AK21)</f>
        <v/>
      </c>
      <c r="AL15" s="353" t="str">
        <f>CONCATENATE('Fy1 mål alla nivåer'!AL21)</f>
        <v/>
      </c>
      <c r="AM15" s="353" t="str">
        <f>CONCATENATE('Fy1 mål alla nivåer'!AM21)</f>
        <v/>
      </c>
      <c r="AN15" s="353" t="str">
        <f>CONCATENATE('Fy1 mål alla nivåer'!AN21)</f>
        <v/>
      </c>
      <c r="AO15" s="353" t="str">
        <f>CONCATENATE('Fy1 mål alla nivåer'!AO21)</f>
        <v/>
      </c>
      <c r="AP15" s="353" t="str">
        <f>CONCATENATE('Fy1 mål alla nivåer'!AP21)</f>
        <v/>
      </c>
      <c r="AQ15" s="353" t="str">
        <f>CONCATENATE('Fy1 mål alla nivåer'!AQ21)</f>
        <v/>
      </c>
      <c r="AR15" s="353" t="str">
        <f>CONCATENATE('Fy1 mål alla nivåer'!AR21)</f>
        <v/>
      </c>
      <c r="AS15" s="353" t="str">
        <f>CONCATENATE('Fy1 mål alla nivåer'!AS21)</f>
        <v/>
      </c>
      <c r="AT15" s="353" t="str">
        <f>CONCATENATE('Fy1 mål alla nivåer'!AT21)</f>
        <v/>
      </c>
      <c r="AU15" s="353" t="str">
        <f>CONCATENATE('Fy1 mål alla nivåer'!AU21)</f>
        <v/>
      </c>
      <c r="AV15" s="353" t="str">
        <f>CONCATENATE('Fy1 mål alla nivåer'!AV21)</f>
        <v/>
      </c>
      <c r="AW15" s="353" t="str">
        <f>CONCATENATE('Fy1 mål alla nivåer'!AW21)</f>
        <v/>
      </c>
      <c r="AX15" s="353" t="str">
        <f>CONCATENATE('Fy1 mål alla nivåer'!AX21)</f>
        <v/>
      </c>
      <c r="AY15" s="353" t="str">
        <f>CONCATENATE('Fy1 mål alla nivåer'!AY21)</f>
        <v/>
      </c>
      <c r="AZ15" s="353" t="str">
        <f>CONCATENATE('Fy1 mål alla nivåer'!AZ21)</f>
        <v/>
      </c>
      <c r="BA15" s="353" t="str">
        <f>CONCATENATE('Fy1 mål alla nivåer'!BA21)</f>
        <v/>
      </c>
      <c r="BB15" s="353" t="str">
        <f>CONCATENATE('Fy1 mål alla nivåer'!BB21)</f>
        <v/>
      </c>
      <c r="BC15" s="353" t="str">
        <f>CONCATENATE('Fy1 mål alla nivåer'!BC21)</f>
        <v/>
      </c>
      <c r="BD15" s="353" t="str">
        <f>CONCATENATE('Fy1 mål alla nivåer'!BD21)</f>
        <v/>
      </c>
      <c r="BE15" s="353" t="str">
        <f>CONCATENATE('Fy1 mål alla nivåer'!BE21)</f>
        <v/>
      </c>
      <c r="BF15" s="353" t="str">
        <f>CONCATENATE('Fy1 mål alla nivåer'!BF21)</f>
        <v/>
      </c>
      <c r="BG15" s="353" t="str">
        <f>CONCATENATE('Fy1 mål alla nivåer'!BG21)</f>
        <v/>
      </c>
      <c r="BH15" s="353" t="str">
        <f>CONCATENATE('Fy1 mål alla nivåer'!BH21)</f>
        <v/>
      </c>
      <c r="BI15" s="353" t="str">
        <f>CONCATENATE('Fy1 mål alla nivåer'!BI21)</f>
        <v/>
      </c>
      <c r="BJ15" s="353" t="str">
        <f>CONCATENATE('Fy1 mål alla nivåer'!BJ21)</f>
        <v/>
      </c>
      <c r="BK15" s="353" t="str">
        <f>CONCATENATE('Fy1 mål alla nivåer'!BK21)</f>
        <v/>
      </c>
      <c r="BL15" s="353" t="str">
        <f>CONCATENATE('Fy1 mål alla nivåer'!BL21)</f>
        <v/>
      </c>
      <c r="BM15" s="353" t="str">
        <f>CONCATENATE('Fy1 mål alla nivåer'!BM21)</f>
        <v/>
      </c>
      <c r="BN15" s="353" t="str">
        <f>CONCATENATE('Fy1 mål alla nivåer'!CL21)</f>
        <v/>
      </c>
      <c r="BO15" s="353" t="str">
        <f>CONCATENATE('Fy1 mål alla nivåer'!CM21)</f>
        <v>X</v>
      </c>
      <c r="BP15" s="353" t="str">
        <f>CONCATENATE('Fy1 mål alla nivåer'!CN21)</f>
        <v>0</v>
      </c>
      <c r="BQ15" s="353" t="str">
        <f>CONCATENATE('Fy1 mål alla nivåer'!CO21)</f>
        <v>0</v>
      </c>
      <c r="BR15" s="353" t="str">
        <f>CONCATENATE('Fy1 mål alla nivåer'!CP21)</f>
        <v>0</v>
      </c>
      <c r="BS15" s="353" t="str">
        <f>CONCATENATE('Fy1 mål alla nivåer'!CQ21)</f>
        <v>0</v>
      </c>
      <c r="BT15" s="353" t="str">
        <f>CONCATENATE('Fy1 mål alla nivåer'!CR21)</f>
        <v>0</v>
      </c>
      <c r="BU15" s="353" t="str">
        <f>CONCATENATE('Fy1 mål alla nivåer'!CS21)</f>
        <v>0</v>
      </c>
      <c r="BV15" s="353" t="str">
        <f>CONCATENATE('Fy1 mål alla nivåer'!CT21)</f>
        <v>F</v>
      </c>
      <c r="BW15" s="330"/>
      <c r="BX15" s="354">
        <v>10</v>
      </c>
    </row>
    <row r="16" spans="1:83" ht="15" x14ac:dyDescent="0.25">
      <c r="A16" s="365" t="str">
        <f>CONCATENATE('Fy1 mål alla nivåer'!A22)</f>
        <v/>
      </c>
      <c r="B16" s="365" t="str">
        <f>CONCATENATE('Fy1 mål alla nivåer'!B22)</f>
        <v>Elev 11</v>
      </c>
      <c r="C16" s="365" t="str">
        <f>CONCATENATE('Fy1 mål alla nivåer'!C22)</f>
        <v/>
      </c>
      <c r="D16" s="365" t="str">
        <f>CONCATENATE('Fy1 mål alla nivåer'!D22)</f>
        <v/>
      </c>
      <c r="E16" s="365" t="str">
        <f>CONCATENATE('Fy1 mål alla nivåer'!E22)</f>
        <v/>
      </c>
      <c r="F16" s="353" t="str">
        <f>CONCATENATE('Fy1 mål alla nivåer'!F22)</f>
        <v/>
      </c>
      <c r="G16" s="353" t="str">
        <f>CONCATENATE('Fy1 mål alla nivåer'!G22)</f>
        <v/>
      </c>
      <c r="H16" s="353" t="str">
        <f>CONCATENATE('Fy1 mål alla nivåer'!H22)</f>
        <v/>
      </c>
      <c r="I16" s="353" t="str">
        <f>CONCATENATE('Fy1 mål alla nivåer'!I22)</f>
        <v/>
      </c>
      <c r="J16" s="353" t="str">
        <f>CONCATENATE('Fy1 mål alla nivåer'!J22)</f>
        <v/>
      </c>
      <c r="K16" s="353" t="str">
        <f>CONCATENATE('Fy1 mål alla nivåer'!K22)</f>
        <v/>
      </c>
      <c r="L16" s="353" t="str">
        <f>CONCATENATE('Fy1 mål alla nivåer'!L22)</f>
        <v/>
      </c>
      <c r="M16" s="353" t="str">
        <f>CONCATENATE('Fy1 mål alla nivåer'!M22)</f>
        <v/>
      </c>
      <c r="N16" s="353" t="str">
        <f>CONCATENATE('Fy1 mål alla nivåer'!N22)</f>
        <v/>
      </c>
      <c r="O16" s="353" t="str">
        <f>CONCATENATE('Fy1 mål alla nivåer'!O22)</f>
        <v/>
      </c>
      <c r="P16" s="353" t="str">
        <f>CONCATENATE('Fy1 mål alla nivåer'!P22)</f>
        <v/>
      </c>
      <c r="Q16" s="353" t="str">
        <f>CONCATENATE('Fy1 mål alla nivåer'!Q22)</f>
        <v/>
      </c>
      <c r="R16" s="353" t="str">
        <f>CONCATENATE('Fy1 mål alla nivåer'!R22)</f>
        <v/>
      </c>
      <c r="S16" s="353" t="str">
        <f>CONCATENATE('Fy1 mål alla nivåer'!S22)</f>
        <v/>
      </c>
      <c r="T16" s="353" t="str">
        <f>CONCATENATE('Fy1 mål alla nivåer'!T22)</f>
        <v/>
      </c>
      <c r="U16" s="353" t="str">
        <f>CONCATENATE('Fy1 mål alla nivåer'!U22)</f>
        <v/>
      </c>
      <c r="V16" s="353" t="str">
        <f>CONCATENATE('Fy1 mål alla nivåer'!V22)</f>
        <v/>
      </c>
      <c r="W16" s="353" t="str">
        <f>CONCATENATE('Fy1 mål alla nivåer'!W22)</f>
        <v/>
      </c>
      <c r="X16" s="353" t="str">
        <f>CONCATENATE('Fy1 mål alla nivåer'!X22)</f>
        <v/>
      </c>
      <c r="Y16" s="353" t="str">
        <f>CONCATENATE('Fy1 mål alla nivåer'!Y22)</f>
        <v/>
      </c>
      <c r="Z16" s="353" t="str">
        <f>CONCATENATE('Fy1 mål alla nivåer'!Z22)</f>
        <v/>
      </c>
      <c r="AA16" s="353" t="str">
        <f>CONCATENATE('Fy1 mål alla nivåer'!AA22)</f>
        <v/>
      </c>
      <c r="AB16" s="353" t="str">
        <f>CONCATENATE('Fy1 mål alla nivåer'!AB22)</f>
        <v/>
      </c>
      <c r="AC16" s="353" t="str">
        <f>CONCATENATE('Fy1 mål alla nivåer'!AC22)</f>
        <v/>
      </c>
      <c r="AD16" s="353" t="str">
        <f>CONCATENATE('Fy1 mål alla nivåer'!AD22)</f>
        <v/>
      </c>
      <c r="AE16" s="353" t="str">
        <f>CONCATENATE('Fy1 mål alla nivåer'!AE22)</f>
        <v/>
      </c>
      <c r="AF16" s="353" t="str">
        <f>CONCATENATE('Fy1 mål alla nivåer'!AF22)</f>
        <v/>
      </c>
      <c r="AG16" s="353" t="str">
        <f>CONCATENATE('Fy1 mål alla nivåer'!AG22)</f>
        <v/>
      </c>
      <c r="AH16" s="353" t="str">
        <f>CONCATENATE('Fy1 mål alla nivåer'!AH22)</f>
        <v/>
      </c>
      <c r="AI16" s="353" t="str">
        <f>CONCATENATE('Fy1 mål alla nivåer'!AI22)</f>
        <v/>
      </c>
      <c r="AJ16" s="353" t="str">
        <f>CONCATENATE('Fy1 mål alla nivåer'!AJ22)</f>
        <v/>
      </c>
      <c r="AK16" s="353" t="str">
        <f>CONCATENATE('Fy1 mål alla nivåer'!AK22)</f>
        <v/>
      </c>
      <c r="AL16" s="353" t="str">
        <f>CONCATENATE('Fy1 mål alla nivåer'!AL22)</f>
        <v/>
      </c>
      <c r="AM16" s="353" t="str">
        <f>CONCATENATE('Fy1 mål alla nivåer'!AM22)</f>
        <v/>
      </c>
      <c r="AN16" s="353" t="str">
        <f>CONCATENATE('Fy1 mål alla nivåer'!AN22)</f>
        <v/>
      </c>
      <c r="AO16" s="353" t="str">
        <f>CONCATENATE('Fy1 mål alla nivåer'!AO22)</f>
        <v/>
      </c>
      <c r="AP16" s="353" t="str">
        <f>CONCATENATE('Fy1 mål alla nivåer'!AP22)</f>
        <v/>
      </c>
      <c r="AQ16" s="353" t="str">
        <f>CONCATENATE('Fy1 mål alla nivåer'!AQ22)</f>
        <v/>
      </c>
      <c r="AR16" s="353" t="str">
        <f>CONCATENATE('Fy1 mål alla nivåer'!AR22)</f>
        <v/>
      </c>
      <c r="AS16" s="353" t="str">
        <f>CONCATENATE('Fy1 mål alla nivåer'!AS22)</f>
        <v/>
      </c>
      <c r="AT16" s="353" t="str">
        <f>CONCATENATE('Fy1 mål alla nivåer'!AT22)</f>
        <v/>
      </c>
      <c r="AU16" s="353" t="str">
        <f>CONCATENATE('Fy1 mål alla nivåer'!AU22)</f>
        <v/>
      </c>
      <c r="AV16" s="353" t="str">
        <f>CONCATENATE('Fy1 mål alla nivåer'!AV22)</f>
        <v/>
      </c>
      <c r="AW16" s="353" t="str">
        <f>CONCATENATE('Fy1 mål alla nivåer'!AW22)</f>
        <v/>
      </c>
      <c r="AX16" s="353" t="str">
        <f>CONCATENATE('Fy1 mål alla nivåer'!AX22)</f>
        <v/>
      </c>
      <c r="AY16" s="353" t="str">
        <f>CONCATENATE('Fy1 mål alla nivåer'!AY22)</f>
        <v/>
      </c>
      <c r="AZ16" s="353" t="str">
        <f>CONCATENATE('Fy1 mål alla nivåer'!AZ22)</f>
        <v/>
      </c>
      <c r="BA16" s="353" t="str">
        <f>CONCATENATE('Fy1 mål alla nivåer'!BA22)</f>
        <v/>
      </c>
      <c r="BB16" s="353" t="str">
        <f>CONCATENATE('Fy1 mål alla nivåer'!BB22)</f>
        <v/>
      </c>
      <c r="BC16" s="353" t="str">
        <f>CONCATENATE('Fy1 mål alla nivåer'!BC22)</f>
        <v/>
      </c>
      <c r="BD16" s="353" t="str">
        <f>CONCATENATE('Fy1 mål alla nivåer'!BD22)</f>
        <v/>
      </c>
      <c r="BE16" s="353" t="str">
        <f>CONCATENATE('Fy1 mål alla nivåer'!BE22)</f>
        <v/>
      </c>
      <c r="BF16" s="353" t="str">
        <f>CONCATENATE('Fy1 mål alla nivåer'!BF22)</f>
        <v/>
      </c>
      <c r="BG16" s="353" t="str">
        <f>CONCATENATE('Fy1 mål alla nivåer'!BG22)</f>
        <v/>
      </c>
      <c r="BH16" s="353" t="str">
        <f>CONCATENATE('Fy1 mål alla nivåer'!BH22)</f>
        <v/>
      </c>
      <c r="BI16" s="353" t="str">
        <f>CONCATENATE('Fy1 mål alla nivåer'!BI22)</f>
        <v/>
      </c>
      <c r="BJ16" s="353" t="str">
        <f>CONCATENATE('Fy1 mål alla nivåer'!BJ22)</f>
        <v/>
      </c>
      <c r="BK16" s="353" t="str">
        <f>CONCATENATE('Fy1 mål alla nivåer'!BK22)</f>
        <v/>
      </c>
      <c r="BL16" s="353" t="str">
        <f>CONCATENATE('Fy1 mål alla nivåer'!BL22)</f>
        <v/>
      </c>
      <c r="BM16" s="353" t="str">
        <f>CONCATENATE('Fy1 mål alla nivåer'!BM22)</f>
        <v/>
      </c>
      <c r="BN16" s="353" t="str">
        <f>CONCATENATE('Fy1 mål alla nivåer'!CL22)</f>
        <v/>
      </c>
      <c r="BO16" s="353" t="str">
        <f>CONCATENATE('Fy1 mål alla nivåer'!CM22)</f>
        <v>X</v>
      </c>
      <c r="BP16" s="353" t="str">
        <f>CONCATENATE('Fy1 mål alla nivåer'!CN22)</f>
        <v>0</v>
      </c>
      <c r="BQ16" s="353" t="str">
        <f>CONCATENATE('Fy1 mål alla nivåer'!CO22)</f>
        <v>0</v>
      </c>
      <c r="BR16" s="353" t="str">
        <f>CONCATENATE('Fy1 mål alla nivåer'!CP22)</f>
        <v>0</v>
      </c>
      <c r="BS16" s="353" t="str">
        <f>CONCATENATE('Fy1 mål alla nivåer'!CQ22)</f>
        <v>0</v>
      </c>
      <c r="BT16" s="353" t="str">
        <f>CONCATENATE('Fy1 mål alla nivåer'!CR22)</f>
        <v>0</v>
      </c>
      <c r="BU16" s="353" t="str">
        <f>CONCATENATE('Fy1 mål alla nivåer'!CS22)</f>
        <v>0</v>
      </c>
      <c r="BV16" s="353" t="str">
        <f>CONCATENATE('Fy1 mål alla nivåer'!CT22)</f>
        <v>F</v>
      </c>
      <c r="BW16" s="330"/>
      <c r="BX16" s="354">
        <v>11</v>
      </c>
    </row>
    <row r="17" spans="1:76" ht="15" x14ac:dyDescent="0.25">
      <c r="A17" s="365" t="str">
        <f>CONCATENATE('Fy1 mål alla nivåer'!A23)</f>
        <v/>
      </c>
      <c r="B17" s="365" t="str">
        <f>CONCATENATE('Fy1 mål alla nivåer'!B23)</f>
        <v>Elev 12</v>
      </c>
      <c r="C17" s="365" t="str">
        <f>CONCATENATE('Fy1 mål alla nivåer'!C23)</f>
        <v/>
      </c>
      <c r="D17" s="365" t="str">
        <f>CONCATENATE('Fy1 mål alla nivåer'!D23)</f>
        <v/>
      </c>
      <c r="E17" s="365" t="str">
        <f>CONCATENATE('Fy1 mål alla nivåer'!E23)</f>
        <v/>
      </c>
      <c r="F17" s="353" t="str">
        <f>CONCATENATE('Fy1 mål alla nivåer'!F23)</f>
        <v/>
      </c>
      <c r="G17" s="353" t="str">
        <f>CONCATENATE('Fy1 mål alla nivåer'!G23)</f>
        <v/>
      </c>
      <c r="H17" s="353" t="str">
        <f>CONCATENATE('Fy1 mål alla nivåer'!H23)</f>
        <v/>
      </c>
      <c r="I17" s="353" t="str">
        <f>CONCATENATE('Fy1 mål alla nivåer'!I23)</f>
        <v/>
      </c>
      <c r="J17" s="353" t="str">
        <f>CONCATENATE('Fy1 mål alla nivåer'!J23)</f>
        <v/>
      </c>
      <c r="K17" s="353" t="str">
        <f>CONCATENATE('Fy1 mål alla nivåer'!K23)</f>
        <v/>
      </c>
      <c r="L17" s="353" t="str">
        <f>CONCATENATE('Fy1 mål alla nivåer'!L23)</f>
        <v/>
      </c>
      <c r="M17" s="353" t="str">
        <f>CONCATENATE('Fy1 mål alla nivåer'!M23)</f>
        <v/>
      </c>
      <c r="N17" s="353" t="str">
        <f>CONCATENATE('Fy1 mål alla nivåer'!N23)</f>
        <v/>
      </c>
      <c r="O17" s="353" t="str">
        <f>CONCATENATE('Fy1 mål alla nivåer'!O23)</f>
        <v/>
      </c>
      <c r="P17" s="353" t="str">
        <f>CONCATENATE('Fy1 mål alla nivåer'!P23)</f>
        <v/>
      </c>
      <c r="Q17" s="353" t="str">
        <f>CONCATENATE('Fy1 mål alla nivåer'!Q23)</f>
        <v/>
      </c>
      <c r="R17" s="353" t="str">
        <f>CONCATENATE('Fy1 mål alla nivåer'!R23)</f>
        <v/>
      </c>
      <c r="S17" s="353" t="str">
        <f>CONCATENATE('Fy1 mål alla nivåer'!S23)</f>
        <v/>
      </c>
      <c r="T17" s="353" t="str">
        <f>CONCATENATE('Fy1 mål alla nivåer'!T23)</f>
        <v/>
      </c>
      <c r="U17" s="353" t="str">
        <f>CONCATENATE('Fy1 mål alla nivåer'!U23)</f>
        <v/>
      </c>
      <c r="V17" s="353" t="str">
        <f>CONCATENATE('Fy1 mål alla nivåer'!V23)</f>
        <v/>
      </c>
      <c r="W17" s="353" t="str">
        <f>CONCATENATE('Fy1 mål alla nivåer'!W23)</f>
        <v/>
      </c>
      <c r="X17" s="353" t="str">
        <f>CONCATENATE('Fy1 mål alla nivåer'!X23)</f>
        <v/>
      </c>
      <c r="Y17" s="353" t="str">
        <f>CONCATENATE('Fy1 mål alla nivåer'!Y23)</f>
        <v/>
      </c>
      <c r="Z17" s="353" t="str">
        <f>CONCATENATE('Fy1 mål alla nivåer'!Z23)</f>
        <v/>
      </c>
      <c r="AA17" s="353" t="str">
        <f>CONCATENATE('Fy1 mål alla nivåer'!AA23)</f>
        <v/>
      </c>
      <c r="AB17" s="353" t="str">
        <f>CONCATENATE('Fy1 mål alla nivåer'!AB23)</f>
        <v/>
      </c>
      <c r="AC17" s="353" t="str">
        <f>CONCATENATE('Fy1 mål alla nivåer'!AC23)</f>
        <v/>
      </c>
      <c r="AD17" s="353" t="str">
        <f>CONCATENATE('Fy1 mål alla nivåer'!AD23)</f>
        <v/>
      </c>
      <c r="AE17" s="353" t="str">
        <f>CONCATENATE('Fy1 mål alla nivåer'!AE23)</f>
        <v/>
      </c>
      <c r="AF17" s="353" t="str">
        <f>CONCATENATE('Fy1 mål alla nivåer'!AF23)</f>
        <v/>
      </c>
      <c r="AG17" s="353" t="str">
        <f>CONCATENATE('Fy1 mål alla nivåer'!AG23)</f>
        <v/>
      </c>
      <c r="AH17" s="353" t="str">
        <f>CONCATENATE('Fy1 mål alla nivåer'!AH23)</f>
        <v/>
      </c>
      <c r="AI17" s="353" t="str">
        <f>CONCATENATE('Fy1 mål alla nivåer'!AI23)</f>
        <v/>
      </c>
      <c r="AJ17" s="353" t="str">
        <f>CONCATENATE('Fy1 mål alla nivåer'!AJ23)</f>
        <v/>
      </c>
      <c r="AK17" s="353" t="str">
        <f>CONCATENATE('Fy1 mål alla nivåer'!AK23)</f>
        <v/>
      </c>
      <c r="AL17" s="353" t="str">
        <f>CONCATENATE('Fy1 mål alla nivåer'!AL23)</f>
        <v/>
      </c>
      <c r="AM17" s="353" t="str">
        <f>CONCATENATE('Fy1 mål alla nivåer'!AM23)</f>
        <v/>
      </c>
      <c r="AN17" s="353" t="str">
        <f>CONCATENATE('Fy1 mål alla nivåer'!AN23)</f>
        <v/>
      </c>
      <c r="AO17" s="353" t="str">
        <f>CONCATENATE('Fy1 mål alla nivåer'!AO23)</f>
        <v/>
      </c>
      <c r="AP17" s="353" t="str">
        <f>CONCATENATE('Fy1 mål alla nivåer'!AP23)</f>
        <v/>
      </c>
      <c r="AQ17" s="353" t="str">
        <f>CONCATENATE('Fy1 mål alla nivåer'!AQ23)</f>
        <v/>
      </c>
      <c r="AR17" s="353" t="str">
        <f>CONCATENATE('Fy1 mål alla nivåer'!AR23)</f>
        <v/>
      </c>
      <c r="AS17" s="353" t="str">
        <f>CONCATENATE('Fy1 mål alla nivåer'!AS23)</f>
        <v/>
      </c>
      <c r="AT17" s="353" t="str">
        <f>CONCATENATE('Fy1 mål alla nivåer'!AT23)</f>
        <v/>
      </c>
      <c r="AU17" s="353" t="str">
        <f>CONCATENATE('Fy1 mål alla nivåer'!AU23)</f>
        <v/>
      </c>
      <c r="AV17" s="353" t="str">
        <f>CONCATENATE('Fy1 mål alla nivåer'!AV23)</f>
        <v/>
      </c>
      <c r="AW17" s="353" t="str">
        <f>CONCATENATE('Fy1 mål alla nivåer'!AW23)</f>
        <v/>
      </c>
      <c r="AX17" s="353" t="str">
        <f>CONCATENATE('Fy1 mål alla nivåer'!AX23)</f>
        <v/>
      </c>
      <c r="AY17" s="353" t="str">
        <f>CONCATENATE('Fy1 mål alla nivåer'!AY23)</f>
        <v/>
      </c>
      <c r="AZ17" s="353" t="str">
        <f>CONCATENATE('Fy1 mål alla nivåer'!AZ23)</f>
        <v/>
      </c>
      <c r="BA17" s="353" t="str">
        <f>CONCATENATE('Fy1 mål alla nivåer'!BA23)</f>
        <v/>
      </c>
      <c r="BB17" s="353" t="str">
        <f>CONCATENATE('Fy1 mål alla nivåer'!BB23)</f>
        <v/>
      </c>
      <c r="BC17" s="353" t="str">
        <f>CONCATENATE('Fy1 mål alla nivåer'!BC23)</f>
        <v/>
      </c>
      <c r="BD17" s="353" t="str">
        <f>CONCATENATE('Fy1 mål alla nivåer'!BD23)</f>
        <v/>
      </c>
      <c r="BE17" s="353" t="str">
        <f>CONCATENATE('Fy1 mål alla nivåer'!BE23)</f>
        <v/>
      </c>
      <c r="BF17" s="353" t="str">
        <f>CONCATENATE('Fy1 mål alla nivåer'!BF23)</f>
        <v/>
      </c>
      <c r="BG17" s="353" t="str">
        <f>CONCATENATE('Fy1 mål alla nivåer'!BG23)</f>
        <v/>
      </c>
      <c r="BH17" s="353" t="str">
        <f>CONCATENATE('Fy1 mål alla nivåer'!BH23)</f>
        <v/>
      </c>
      <c r="BI17" s="353" t="str">
        <f>CONCATENATE('Fy1 mål alla nivåer'!BI23)</f>
        <v/>
      </c>
      <c r="BJ17" s="353" t="str">
        <f>CONCATENATE('Fy1 mål alla nivåer'!BJ23)</f>
        <v/>
      </c>
      <c r="BK17" s="353" t="str">
        <f>CONCATENATE('Fy1 mål alla nivåer'!BK23)</f>
        <v/>
      </c>
      <c r="BL17" s="353" t="str">
        <f>CONCATENATE('Fy1 mål alla nivåer'!BL23)</f>
        <v/>
      </c>
      <c r="BM17" s="353" t="str">
        <f>CONCATENATE('Fy1 mål alla nivåer'!BM23)</f>
        <v/>
      </c>
      <c r="BN17" s="353" t="str">
        <f>CONCATENATE('Fy1 mål alla nivåer'!CL23)</f>
        <v/>
      </c>
      <c r="BO17" s="353" t="str">
        <f>CONCATENATE('Fy1 mål alla nivåer'!CM23)</f>
        <v>X</v>
      </c>
      <c r="BP17" s="353" t="str">
        <f>CONCATENATE('Fy1 mål alla nivåer'!CN23)</f>
        <v>0</v>
      </c>
      <c r="BQ17" s="353" t="str">
        <f>CONCATENATE('Fy1 mål alla nivåer'!CO23)</f>
        <v>0</v>
      </c>
      <c r="BR17" s="353" t="str">
        <f>CONCATENATE('Fy1 mål alla nivåer'!CP23)</f>
        <v>0</v>
      </c>
      <c r="BS17" s="353" t="str">
        <f>CONCATENATE('Fy1 mål alla nivåer'!CQ23)</f>
        <v>0</v>
      </c>
      <c r="BT17" s="353" t="str">
        <f>CONCATENATE('Fy1 mål alla nivåer'!CR23)</f>
        <v>0</v>
      </c>
      <c r="BU17" s="353" t="str">
        <f>CONCATENATE('Fy1 mål alla nivåer'!CS23)</f>
        <v>0</v>
      </c>
      <c r="BV17" s="353" t="str">
        <f>CONCATENATE('Fy1 mål alla nivåer'!CT23)</f>
        <v>F</v>
      </c>
      <c r="BW17" s="330"/>
      <c r="BX17" s="354">
        <v>12</v>
      </c>
    </row>
    <row r="18" spans="1:76" ht="15" x14ac:dyDescent="0.25">
      <c r="A18" s="365" t="str">
        <f>CONCATENATE('Fy1 mål alla nivåer'!A24)</f>
        <v/>
      </c>
      <c r="B18" s="365" t="str">
        <f>CONCATENATE('Fy1 mål alla nivåer'!B24)</f>
        <v>Elev 13</v>
      </c>
      <c r="C18" s="365" t="str">
        <f>CONCATENATE('Fy1 mål alla nivåer'!C24)</f>
        <v/>
      </c>
      <c r="D18" s="365" t="str">
        <f>CONCATENATE('Fy1 mål alla nivåer'!D24)</f>
        <v/>
      </c>
      <c r="E18" s="365" t="str">
        <f>CONCATENATE('Fy1 mål alla nivåer'!E24)</f>
        <v/>
      </c>
      <c r="F18" s="353" t="str">
        <f>CONCATENATE('Fy1 mål alla nivåer'!F24)</f>
        <v/>
      </c>
      <c r="G18" s="353" t="str">
        <f>CONCATENATE('Fy1 mål alla nivåer'!G24)</f>
        <v/>
      </c>
      <c r="H18" s="353" t="str">
        <f>CONCATENATE('Fy1 mål alla nivåer'!H24)</f>
        <v/>
      </c>
      <c r="I18" s="353" t="str">
        <f>CONCATENATE('Fy1 mål alla nivåer'!I24)</f>
        <v/>
      </c>
      <c r="J18" s="353" t="str">
        <f>CONCATENATE('Fy1 mål alla nivåer'!J24)</f>
        <v/>
      </c>
      <c r="K18" s="353" t="str">
        <f>CONCATENATE('Fy1 mål alla nivåer'!K24)</f>
        <v/>
      </c>
      <c r="L18" s="353" t="str">
        <f>CONCATENATE('Fy1 mål alla nivåer'!L24)</f>
        <v/>
      </c>
      <c r="M18" s="353" t="str">
        <f>CONCATENATE('Fy1 mål alla nivåer'!M24)</f>
        <v/>
      </c>
      <c r="N18" s="353" t="str">
        <f>CONCATENATE('Fy1 mål alla nivåer'!N24)</f>
        <v/>
      </c>
      <c r="O18" s="353" t="str">
        <f>CONCATENATE('Fy1 mål alla nivåer'!O24)</f>
        <v/>
      </c>
      <c r="P18" s="353" t="str">
        <f>CONCATENATE('Fy1 mål alla nivåer'!P24)</f>
        <v/>
      </c>
      <c r="Q18" s="353" t="str">
        <f>CONCATENATE('Fy1 mål alla nivåer'!Q24)</f>
        <v/>
      </c>
      <c r="R18" s="353" t="str">
        <f>CONCATENATE('Fy1 mål alla nivåer'!R24)</f>
        <v/>
      </c>
      <c r="S18" s="353" t="str">
        <f>CONCATENATE('Fy1 mål alla nivåer'!S24)</f>
        <v/>
      </c>
      <c r="T18" s="353" t="str">
        <f>CONCATENATE('Fy1 mål alla nivåer'!T24)</f>
        <v/>
      </c>
      <c r="U18" s="353" t="str">
        <f>CONCATENATE('Fy1 mål alla nivåer'!U24)</f>
        <v/>
      </c>
      <c r="V18" s="353" t="str">
        <f>CONCATENATE('Fy1 mål alla nivåer'!V24)</f>
        <v/>
      </c>
      <c r="W18" s="353" t="str">
        <f>CONCATENATE('Fy1 mål alla nivåer'!W24)</f>
        <v/>
      </c>
      <c r="X18" s="353" t="str">
        <f>CONCATENATE('Fy1 mål alla nivåer'!X24)</f>
        <v/>
      </c>
      <c r="Y18" s="353" t="str">
        <f>CONCATENATE('Fy1 mål alla nivåer'!Y24)</f>
        <v/>
      </c>
      <c r="Z18" s="353" t="str">
        <f>CONCATENATE('Fy1 mål alla nivåer'!Z24)</f>
        <v/>
      </c>
      <c r="AA18" s="353" t="str">
        <f>CONCATENATE('Fy1 mål alla nivåer'!AA24)</f>
        <v/>
      </c>
      <c r="AB18" s="353" t="str">
        <f>CONCATENATE('Fy1 mål alla nivåer'!AB24)</f>
        <v/>
      </c>
      <c r="AC18" s="353" t="str">
        <f>CONCATENATE('Fy1 mål alla nivåer'!AC24)</f>
        <v/>
      </c>
      <c r="AD18" s="353" t="str">
        <f>CONCATENATE('Fy1 mål alla nivåer'!AD24)</f>
        <v/>
      </c>
      <c r="AE18" s="353" t="str">
        <f>CONCATENATE('Fy1 mål alla nivåer'!AE24)</f>
        <v/>
      </c>
      <c r="AF18" s="353" t="str">
        <f>CONCATENATE('Fy1 mål alla nivåer'!AF24)</f>
        <v/>
      </c>
      <c r="AG18" s="353" t="str">
        <f>CONCATENATE('Fy1 mål alla nivåer'!AG24)</f>
        <v/>
      </c>
      <c r="AH18" s="353" t="str">
        <f>CONCATENATE('Fy1 mål alla nivåer'!AH24)</f>
        <v/>
      </c>
      <c r="AI18" s="353" t="str">
        <f>CONCATENATE('Fy1 mål alla nivåer'!AI24)</f>
        <v/>
      </c>
      <c r="AJ18" s="353" t="str">
        <f>CONCATENATE('Fy1 mål alla nivåer'!AJ24)</f>
        <v/>
      </c>
      <c r="AK18" s="353" t="str">
        <f>CONCATENATE('Fy1 mål alla nivåer'!AK24)</f>
        <v/>
      </c>
      <c r="AL18" s="353" t="str">
        <f>CONCATENATE('Fy1 mål alla nivåer'!AL24)</f>
        <v/>
      </c>
      <c r="AM18" s="353" t="str">
        <f>CONCATENATE('Fy1 mål alla nivåer'!AM24)</f>
        <v/>
      </c>
      <c r="AN18" s="353" t="str">
        <f>CONCATENATE('Fy1 mål alla nivåer'!AN24)</f>
        <v/>
      </c>
      <c r="AO18" s="353" t="str">
        <f>CONCATENATE('Fy1 mål alla nivåer'!AO24)</f>
        <v/>
      </c>
      <c r="AP18" s="353" t="str">
        <f>CONCATENATE('Fy1 mål alla nivåer'!AP24)</f>
        <v/>
      </c>
      <c r="AQ18" s="353" t="str">
        <f>CONCATENATE('Fy1 mål alla nivåer'!AQ24)</f>
        <v/>
      </c>
      <c r="AR18" s="353" t="str">
        <f>CONCATENATE('Fy1 mål alla nivåer'!AR24)</f>
        <v/>
      </c>
      <c r="AS18" s="353" t="str">
        <f>CONCATENATE('Fy1 mål alla nivåer'!AS24)</f>
        <v/>
      </c>
      <c r="AT18" s="353" t="str">
        <f>CONCATENATE('Fy1 mål alla nivåer'!AT24)</f>
        <v/>
      </c>
      <c r="AU18" s="353" t="str">
        <f>CONCATENATE('Fy1 mål alla nivåer'!AU24)</f>
        <v/>
      </c>
      <c r="AV18" s="353" t="str">
        <f>CONCATENATE('Fy1 mål alla nivåer'!AV24)</f>
        <v/>
      </c>
      <c r="AW18" s="353" t="str">
        <f>CONCATENATE('Fy1 mål alla nivåer'!AW24)</f>
        <v/>
      </c>
      <c r="AX18" s="353" t="str">
        <f>CONCATENATE('Fy1 mål alla nivåer'!AX24)</f>
        <v/>
      </c>
      <c r="AY18" s="353" t="str">
        <f>CONCATENATE('Fy1 mål alla nivåer'!AY24)</f>
        <v/>
      </c>
      <c r="AZ18" s="353" t="str">
        <f>CONCATENATE('Fy1 mål alla nivåer'!AZ24)</f>
        <v/>
      </c>
      <c r="BA18" s="353" t="str">
        <f>CONCATENATE('Fy1 mål alla nivåer'!BA24)</f>
        <v/>
      </c>
      <c r="BB18" s="353" t="str">
        <f>CONCATENATE('Fy1 mål alla nivåer'!BB24)</f>
        <v/>
      </c>
      <c r="BC18" s="353" t="str">
        <f>CONCATENATE('Fy1 mål alla nivåer'!BC24)</f>
        <v/>
      </c>
      <c r="BD18" s="353" t="str">
        <f>CONCATENATE('Fy1 mål alla nivåer'!BD24)</f>
        <v/>
      </c>
      <c r="BE18" s="353" t="str">
        <f>CONCATENATE('Fy1 mål alla nivåer'!BE24)</f>
        <v/>
      </c>
      <c r="BF18" s="353" t="str">
        <f>CONCATENATE('Fy1 mål alla nivåer'!BF24)</f>
        <v/>
      </c>
      <c r="BG18" s="353" t="str">
        <f>CONCATENATE('Fy1 mål alla nivåer'!BG24)</f>
        <v/>
      </c>
      <c r="BH18" s="353" t="str">
        <f>CONCATENATE('Fy1 mål alla nivåer'!BH24)</f>
        <v/>
      </c>
      <c r="BI18" s="353" t="str">
        <f>CONCATENATE('Fy1 mål alla nivåer'!BI24)</f>
        <v/>
      </c>
      <c r="BJ18" s="353" t="str">
        <f>CONCATENATE('Fy1 mål alla nivåer'!BJ24)</f>
        <v/>
      </c>
      <c r="BK18" s="353" t="str">
        <f>CONCATENATE('Fy1 mål alla nivåer'!BK24)</f>
        <v/>
      </c>
      <c r="BL18" s="353" t="str">
        <f>CONCATENATE('Fy1 mål alla nivåer'!BL24)</f>
        <v/>
      </c>
      <c r="BM18" s="353" t="str">
        <f>CONCATENATE('Fy1 mål alla nivåer'!BM24)</f>
        <v/>
      </c>
      <c r="BN18" s="353" t="str">
        <f>CONCATENATE('Fy1 mål alla nivåer'!CL24)</f>
        <v/>
      </c>
      <c r="BO18" s="353" t="str">
        <f>CONCATENATE('Fy1 mål alla nivåer'!CM24)</f>
        <v>X</v>
      </c>
      <c r="BP18" s="353" t="str">
        <f>CONCATENATE('Fy1 mål alla nivåer'!CN24)</f>
        <v>0</v>
      </c>
      <c r="BQ18" s="353" t="str">
        <f>CONCATENATE('Fy1 mål alla nivåer'!CO24)</f>
        <v>0</v>
      </c>
      <c r="BR18" s="353" t="str">
        <f>CONCATENATE('Fy1 mål alla nivåer'!CP24)</f>
        <v>0</v>
      </c>
      <c r="BS18" s="353" t="str">
        <f>CONCATENATE('Fy1 mål alla nivåer'!CQ24)</f>
        <v>0</v>
      </c>
      <c r="BT18" s="353" t="str">
        <f>CONCATENATE('Fy1 mål alla nivåer'!CR24)</f>
        <v>0</v>
      </c>
      <c r="BU18" s="353" t="str">
        <f>CONCATENATE('Fy1 mål alla nivåer'!CS24)</f>
        <v>0</v>
      </c>
      <c r="BV18" s="353" t="str">
        <f>CONCATENATE('Fy1 mål alla nivåer'!CT24)</f>
        <v>F</v>
      </c>
      <c r="BW18" s="330"/>
      <c r="BX18" s="354">
        <v>13</v>
      </c>
    </row>
    <row r="19" spans="1:76" ht="15" x14ac:dyDescent="0.25">
      <c r="A19" s="365" t="str">
        <f>CONCATENATE('Fy1 mål alla nivåer'!A25)</f>
        <v/>
      </c>
      <c r="B19" s="365" t="str">
        <f>CONCATENATE('Fy1 mål alla nivåer'!B25)</f>
        <v>Elev 14</v>
      </c>
      <c r="C19" s="365" t="str">
        <f>CONCATENATE('Fy1 mål alla nivåer'!C25)</f>
        <v/>
      </c>
      <c r="D19" s="365" t="str">
        <f>CONCATENATE('Fy1 mål alla nivåer'!D25)</f>
        <v/>
      </c>
      <c r="E19" s="365" t="str">
        <f>CONCATENATE('Fy1 mål alla nivåer'!E25)</f>
        <v/>
      </c>
      <c r="F19" s="353" t="str">
        <f>CONCATENATE('Fy1 mål alla nivåer'!F25)</f>
        <v/>
      </c>
      <c r="G19" s="353" t="str">
        <f>CONCATENATE('Fy1 mål alla nivåer'!G25)</f>
        <v/>
      </c>
      <c r="H19" s="353" t="str">
        <f>CONCATENATE('Fy1 mål alla nivåer'!H25)</f>
        <v/>
      </c>
      <c r="I19" s="353" t="str">
        <f>CONCATENATE('Fy1 mål alla nivåer'!I25)</f>
        <v/>
      </c>
      <c r="J19" s="353" t="str">
        <f>CONCATENATE('Fy1 mål alla nivåer'!J25)</f>
        <v/>
      </c>
      <c r="K19" s="353" t="str">
        <f>CONCATENATE('Fy1 mål alla nivåer'!K25)</f>
        <v/>
      </c>
      <c r="L19" s="353" t="str">
        <f>CONCATENATE('Fy1 mål alla nivåer'!L25)</f>
        <v/>
      </c>
      <c r="M19" s="353" t="str">
        <f>CONCATENATE('Fy1 mål alla nivåer'!M25)</f>
        <v/>
      </c>
      <c r="N19" s="353" t="str">
        <f>CONCATENATE('Fy1 mål alla nivåer'!N25)</f>
        <v/>
      </c>
      <c r="O19" s="353" t="str">
        <f>CONCATENATE('Fy1 mål alla nivåer'!O25)</f>
        <v/>
      </c>
      <c r="P19" s="353" t="str">
        <f>CONCATENATE('Fy1 mål alla nivåer'!P25)</f>
        <v/>
      </c>
      <c r="Q19" s="353" t="str">
        <f>CONCATENATE('Fy1 mål alla nivåer'!Q25)</f>
        <v/>
      </c>
      <c r="R19" s="353" t="str">
        <f>CONCATENATE('Fy1 mål alla nivåer'!R25)</f>
        <v/>
      </c>
      <c r="S19" s="353" t="str">
        <f>CONCATENATE('Fy1 mål alla nivåer'!S25)</f>
        <v/>
      </c>
      <c r="T19" s="353" t="str">
        <f>CONCATENATE('Fy1 mål alla nivåer'!T25)</f>
        <v/>
      </c>
      <c r="U19" s="353" t="str">
        <f>CONCATENATE('Fy1 mål alla nivåer'!U25)</f>
        <v/>
      </c>
      <c r="V19" s="353" t="str">
        <f>CONCATENATE('Fy1 mål alla nivåer'!V25)</f>
        <v/>
      </c>
      <c r="W19" s="353" t="str">
        <f>CONCATENATE('Fy1 mål alla nivåer'!W25)</f>
        <v/>
      </c>
      <c r="X19" s="353" t="str">
        <f>CONCATENATE('Fy1 mål alla nivåer'!X25)</f>
        <v/>
      </c>
      <c r="Y19" s="353" t="str">
        <f>CONCATENATE('Fy1 mål alla nivåer'!Y25)</f>
        <v/>
      </c>
      <c r="Z19" s="353" t="str">
        <f>CONCATENATE('Fy1 mål alla nivåer'!Z25)</f>
        <v/>
      </c>
      <c r="AA19" s="353" t="str">
        <f>CONCATENATE('Fy1 mål alla nivåer'!AA25)</f>
        <v/>
      </c>
      <c r="AB19" s="353" t="str">
        <f>CONCATENATE('Fy1 mål alla nivåer'!AB25)</f>
        <v/>
      </c>
      <c r="AC19" s="353" t="str">
        <f>CONCATENATE('Fy1 mål alla nivåer'!AC25)</f>
        <v/>
      </c>
      <c r="AD19" s="353" t="str">
        <f>CONCATENATE('Fy1 mål alla nivåer'!AD25)</f>
        <v/>
      </c>
      <c r="AE19" s="353" t="str">
        <f>CONCATENATE('Fy1 mål alla nivåer'!AE25)</f>
        <v/>
      </c>
      <c r="AF19" s="353" t="str">
        <f>CONCATENATE('Fy1 mål alla nivåer'!AF25)</f>
        <v/>
      </c>
      <c r="AG19" s="353" t="str">
        <f>CONCATENATE('Fy1 mål alla nivåer'!AG25)</f>
        <v/>
      </c>
      <c r="AH19" s="353" t="str">
        <f>CONCATENATE('Fy1 mål alla nivåer'!AH25)</f>
        <v/>
      </c>
      <c r="AI19" s="353" t="str">
        <f>CONCATENATE('Fy1 mål alla nivåer'!AI25)</f>
        <v/>
      </c>
      <c r="AJ19" s="353" t="str">
        <f>CONCATENATE('Fy1 mål alla nivåer'!AJ25)</f>
        <v/>
      </c>
      <c r="AK19" s="353" t="str">
        <f>CONCATENATE('Fy1 mål alla nivåer'!AK25)</f>
        <v/>
      </c>
      <c r="AL19" s="353" t="str">
        <f>CONCATENATE('Fy1 mål alla nivåer'!AL25)</f>
        <v/>
      </c>
      <c r="AM19" s="353" t="str">
        <f>CONCATENATE('Fy1 mål alla nivåer'!AM25)</f>
        <v/>
      </c>
      <c r="AN19" s="353" t="str">
        <f>CONCATENATE('Fy1 mål alla nivåer'!AN25)</f>
        <v/>
      </c>
      <c r="AO19" s="353" t="str">
        <f>CONCATENATE('Fy1 mål alla nivåer'!AO25)</f>
        <v/>
      </c>
      <c r="AP19" s="353" t="str">
        <f>CONCATENATE('Fy1 mål alla nivåer'!AP25)</f>
        <v/>
      </c>
      <c r="AQ19" s="353" t="str">
        <f>CONCATENATE('Fy1 mål alla nivåer'!AQ25)</f>
        <v/>
      </c>
      <c r="AR19" s="353" t="str">
        <f>CONCATENATE('Fy1 mål alla nivåer'!AR25)</f>
        <v/>
      </c>
      <c r="AS19" s="353" t="str">
        <f>CONCATENATE('Fy1 mål alla nivåer'!AS25)</f>
        <v/>
      </c>
      <c r="AT19" s="353" t="str">
        <f>CONCATENATE('Fy1 mål alla nivåer'!AT25)</f>
        <v/>
      </c>
      <c r="AU19" s="353" t="str">
        <f>CONCATENATE('Fy1 mål alla nivåer'!AU25)</f>
        <v/>
      </c>
      <c r="AV19" s="353" t="str">
        <f>CONCATENATE('Fy1 mål alla nivåer'!AV25)</f>
        <v/>
      </c>
      <c r="AW19" s="353" t="str">
        <f>CONCATENATE('Fy1 mål alla nivåer'!AW25)</f>
        <v/>
      </c>
      <c r="AX19" s="353" t="str">
        <f>CONCATENATE('Fy1 mål alla nivåer'!AX25)</f>
        <v/>
      </c>
      <c r="AY19" s="353" t="str">
        <f>CONCATENATE('Fy1 mål alla nivåer'!AY25)</f>
        <v/>
      </c>
      <c r="AZ19" s="353" t="str">
        <f>CONCATENATE('Fy1 mål alla nivåer'!AZ25)</f>
        <v/>
      </c>
      <c r="BA19" s="353" t="str">
        <f>CONCATENATE('Fy1 mål alla nivåer'!BA25)</f>
        <v/>
      </c>
      <c r="BB19" s="353" t="str">
        <f>CONCATENATE('Fy1 mål alla nivåer'!BB25)</f>
        <v/>
      </c>
      <c r="BC19" s="353" t="str">
        <f>CONCATENATE('Fy1 mål alla nivåer'!BC25)</f>
        <v/>
      </c>
      <c r="BD19" s="353" t="str">
        <f>CONCATENATE('Fy1 mål alla nivåer'!BD25)</f>
        <v/>
      </c>
      <c r="BE19" s="353" t="str">
        <f>CONCATENATE('Fy1 mål alla nivåer'!BE25)</f>
        <v/>
      </c>
      <c r="BF19" s="353" t="str">
        <f>CONCATENATE('Fy1 mål alla nivåer'!BF25)</f>
        <v/>
      </c>
      <c r="BG19" s="353" t="str">
        <f>CONCATENATE('Fy1 mål alla nivåer'!BG25)</f>
        <v/>
      </c>
      <c r="BH19" s="353" t="str">
        <f>CONCATENATE('Fy1 mål alla nivåer'!BH25)</f>
        <v/>
      </c>
      <c r="BI19" s="353" t="str">
        <f>CONCATENATE('Fy1 mål alla nivåer'!BI25)</f>
        <v/>
      </c>
      <c r="BJ19" s="353" t="str">
        <f>CONCATENATE('Fy1 mål alla nivåer'!BJ25)</f>
        <v/>
      </c>
      <c r="BK19" s="353" t="str">
        <f>CONCATENATE('Fy1 mål alla nivåer'!BK25)</f>
        <v/>
      </c>
      <c r="BL19" s="353" t="str">
        <f>CONCATENATE('Fy1 mål alla nivåer'!BL25)</f>
        <v/>
      </c>
      <c r="BM19" s="353" t="str">
        <f>CONCATENATE('Fy1 mål alla nivåer'!BM25)</f>
        <v/>
      </c>
      <c r="BN19" s="353" t="str">
        <f>CONCATENATE('Fy1 mål alla nivåer'!CL25)</f>
        <v/>
      </c>
      <c r="BO19" s="353" t="str">
        <f>CONCATENATE('Fy1 mål alla nivåer'!CM25)</f>
        <v>X</v>
      </c>
      <c r="BP19" s="353" t="str">
        <f>CONCATENATE('Fy1 mål alla nivåer'!CN25)</f>
        <v>0</v>
      </c>
      <c r="BQ19" s="353" t="str">
        <f>CONCATENATE('Fy1 mål alla nivåer'!CO25)</f>
        <v>0</v>
      </c>
      <c r="BR19" s="353" t="str">
        <f>CONCATENATE('Fy1 mål alla nivåer'!CP25)</f>
        <v>0</v>
      </c>
      <c r="BS19" s="353" t="str">
        <f>CONCATENATE('Fy1 mål alla nivåer'!CQ25)</f>
        <v>0</v>
      </c>
      <c r="BT19" s="353" t="str">
        <f>CONCATENATE('Fy1 mål alla nivåer'!CR25)</f>
        <v>0</v>
      </c>
      <c r="BU19" s="353" t="str">
        <f>CONCATENATE('Fy1 mål alla nivåer'!CS25)</f>
        <v>0</v>
      </c>
      <c r="BV19" s="353" t="str">
        <f>CONCATENATE('Fy1 mål alla nivåer'!CT25)</f>
        <v>F</v>
      </c>
      <c r="BW19" s="330"/>
      <c r="BX19" s="354">
        <v>14</v>
      </c>
    </row>
    <row r="20" spans="1:76" ht="15" x14ac:dyDescent="0.25">
      <c r="A20" s="365" t="str">
        <f>CONCATENATE('Fy1 mål alla nivåer'!A26)</f>
        <v/>
      </c>
      <c r="B20" s="365" t="str">
        <f>CONCATENATE('Fy1 mål alla nivåer'!B26)</f>
        <v>Elev 15</v>
      </c>
      <c r="C20" s="365" t="str">
        <f>CONCATENATE('Fy1 mål alla nivåer'!C26)</f>
        <v/>
      </c>
      <c r="D20" s="365" t="str">
        <f>CONCATENATE('Fy1 mål alla nivåer'!D26)</f>
        <v/>
      </c>
      <c r="E20" s="365" t="str">
        <f>CONCATENATE('Fy1 mål alla nivåer'!E26)</f>
        <v/>
      </c>
      <c r="F20" s="353" t="str">
        <f>CONCATENATE('Fy1 mål alla nivåer'!F26)</f>
        <v/>
      </c>
      <c r="G20" s="353" t="str">
        <f>CONCATENATE('Fy1 mål alla nivåer'!G26)</f>
        <v/>
      </c>
      <c r="H20" s="353" t="str">
        <f>CONCATENATE('Fy1 mål alla nivåer'!H26)</f>
        <v/>
      </c>
      <c r="I20" s="353" t="str">
        <f>CONCATENATE('Fy1 mål alla nivåer'!I26)</f>
        <v/>
      </c>
      <c r="J20" s="353" t="str">
        <f>CONCATENATE('Fy1 mål alla nivåer'!J26)</f>
        <v/>
      </c>
      <c r="K20" s="353" t="str">
        <f>CONCATENATE('Fy1 mål alla nivåer'!K26)</f>
        <v/>
      </c>
      <c r="L20" s="353" t="str">
        <f>CONCATENATE('Fy1 mål alla nivåer'!L26)</f>
        <v/>
      </c>
      <c r="M20" s="353" t="str">
        <f>CONCATENATE('Fy1 mål alla nivåer'!M26)</f>
        <v/>
      </c>
      <c r="N20" s="353" t="str">
        <f>CONCATENATE('Fy1 mål alla nivåer'!N26)</f>
        <v/>
      </c>
      <c r="O20" s="353" t="str">
        <f>CONCATENATE('Fy1 mål alla nivåer'!O26)</f>
        <v/>
      </c>
      <c r="P20" s="353" t="str">
        <f>CONCATENATE('Fy1 mål alla nivåer'!P26)</f>
        <v/>
      </c>
      <c r="Q20" s="353" t="str">
        <f>CONCATENATE('Fy1 mål alla nivåer'!Q26)</f>
        <v/>
      </c>
      <c r="R20" s="353" t="str">
        <f>CONCATENATE('Fy1 mål alla nivåer'!R26)</f>
        <v/>
      </c>
      <c r="S20" s="353" t="str">
        <f>CONCATENATE('Fy1 mål alla nivåer'!S26)</f>
        <v/>
      </c>
      <c r="T20" s="353" t="str">
        <f>CONCATENATE('Fy1 mål alla nivåer'!T26)</f>
        <v/>
      </c>
      <c r="U20" s="353" t="str">
        <f>CONCATENATE('Fy1 mål alla nivåer'!U26)</f>
        <v/>
      </c>
      <c r="V20" s="353" t="str">
        <f>CONCATENATE('Fy1 mål alla nivåer'!V26)</f>
        <v/>
      </c>
      <c r="W20" s="353" t="str">
        <f>CONCATENATE('Fy1 mål alla nivåer'!W26)</f>
        <v/>
      </c>
      <c r="X20" s="353" t="str">
        <f>CONCATENATE('Fy1 mål alla nivåer'!X26)</f>
        <v/>
      </c>
      <c r="Y20" s="353" t="str">
        <f>CONCATENATE('Fy1 mål alla nivåer'!Y26)</f>
        <v/>
      </c>
      <c r="Z20" s="353" t="str">
        <f>CONCATENATE('Fy1 mål alla nivåer'!Z26)</f>
        <v/>
      </c>
      <c r="AA20" s="353" t="str">
        <f>CONCATENATE('Fy1 mål alla nivåer'!AA26)</f>
        <v/>
      </c>
      <c r="AB20" s="353" t="str">
        <f>CONCATENATE('Fy1 mål alla nivåer'!AB26)</f>
        <v/>
      </c>
      <c r="AC20" s="353" t="str">
        <f>CONCATENATE('Fy1 mål alla nivåer'!AC26)</f>
        <v/>
      </c>
      <c r="AD20" s="353" t="str">
        <f>CONCATENATE('Fy1 mål alla nivåer'!AD26)</f>
        <v/>
      </c>
      <c r="AE20" s="353" t="str">
        <f>CONCATENATE('Fy1 mål alla nivåer'!AE26)</f>
        <v/>
      </c>
      <c r="AF20" s="353" t="str">
        <f>CONCATENATE('Fy1 mål alla nivåer'!AF26)</f>
        <v/>
      </c>
      <c r="AG20" s="353" t="str">
        <f>CONCATENATE('Fy1 mål alla nivåer'!AG26)</f>
        <v/>
      </c>
      <c r="AH20" s="353" t="str">
        <f>CONCATENATE('Fy1 mål alla nivåer'!AH26)</f>
        <v/>
      </c>
      <c r="AI20" s="353" t="str">
        <f>CONCATENATE('Fy1 mål alla nivåer'!AI26)</f>
        <v/>
      </c>
      <c r="AJ20" s="353" t="str">
        <f>CONCATENATE('Fy1 mål alla nivåer'!AJ26)</f>
        <v/>
      </c>
      <c r="AK20" s="353" t="str">
        <f>CONCATENATE('Fy1 mål alla nivåer'!AK26)</f>
        <v/>
      </c>
      <c r="AL20" s="353" t="str">
        <f>CONCATENATE('Fy1 mål alla nivåer'!AL26)</f>
        <v/>
      </c>
      <c r="AM20" s="353" t="str">
        <f>CONCATENATE('Fy1 mål alla nivåer'!AM26)</f>
        <v/>
      </c>
      <c r="AN20" s="353" t="str">
        <f>CONCATENATE('Fy1 mål alla nivåer'!AN26)</f>
        <v/>
      </c>
      <c r="AO20" s="353" t="str">
        <f>CONCATENATE('Fy1 mål alla nivåer'!AO26)</f>
        <v/>
      </c>
      <c r="AP20" s="353" t="str">
        <f>CONCATENATE('Fy1 mål alla nivåer'!AP26)</f>
        <v/>
      </c>
      <c r="AQ20" s="353" t="str">
        <f>CONCATENATE('Fy1 mål alla nivåer'!AQ26)</f>
        <v/>
      </c>
      <c r="AR20" s="353" t="str">
        <f>CONCATENATE('Fy1 mål alla nivåer'!AR26)</f>
        <v/>
      </c>
      <c r="AS20" s="353" t="str">
        <f>CONCATENATE('Fy1 mål alla nivåer'!AS26)</f>
        <v/>
      </c>
      <c r="AT20" s="353" t="str">
        <f>CONCATENATE('Fy1 mål alla nivåer'!AT26)</f>
        <v/>
      </c>
      <c r="AU20" s="353" t="str">
        <f>CONCATENATE('Fy1 mål alla nivåer'!AU26)</f>
        <v/>
      </c>
      <c r="AV20" s="353" t="str">
        <f>CONCATENATE('Fy1 mål alla nivåer'!AV26)</f>
        <v/>
      </c>
      <c r="AW20" s="353" t="str">
        <f>CONCATENATE('Fy1 mål alla nivåer'!AW26)</f>
        <v/>
      </c>
      <c r="AX20" s="353" t="str">
        <f>CONCATENATE('Fy1 mål alla nivåer'!AX26)</f>
        <v/>
      </c>
      <c r="AY20" s="353" t="str">
        <f>CONCATENATE('Fy1 mål alla nivåer'!AY26)</f>
        <v/>
      </c>
      <c r="AZ20" s="353" t="str">
        <f>CONCATENATE('Fy1 mål alla nivåer'!AZ26)</f>
        <v/>
      </c>
      <c r="BA20" s="353" t="str">
        <f>CONCATENATE('Fy1 mål alla nivåer'!BA26)</f>
        <v/>
      </c>
      <c r="BB20" s="353" t="str">
        <f>CONCATENATE('Fy1 mål alla nivåer'!BB26)</f>
        <v/>
      </c>
      <c r="BC20" s="353" t="str">
        <f>CONCATENATE('Fy1 mål alla nivåer'!BC26)</f>
        <v/>
      </c>
      <c r="BD20" s="353" t="str">
        <f>CONCATENATE('Fy1 mål alla nivåer'!BD26)</f>
        <v/>
      </c>
      <c r="BE20" s="353" t="str">
        <f>CONCATENATE('Fy1 mål alla nivåer'!BE26)</f>
        <v/>
      </c>
      <c r="BF20" s="353" t="str">
        <f>CONCATENATE('Fy1 mål alla nivåer'!BF26)</f>
        <v/>
      </c>
      <c r="BG20" s="353" t="str">
        <f>CONCATENATE('Fy1 mål alla nivåer'!BG26)</f>
        <v/>
      </c>
      <c r="BH20" s="353" t="str">
        <f>CONCATENATE('Fy1 mål alla nivåer'!BH26)</f>
        <v/>
      </c>
      <c r="BI20" s="353" t="str">
        <f>CONCATENATE('Fy1 mål alla nivåer'!BI26)</f>
        <v/>
      </c>
      <c r="BJ20" s="353" t="str">
        <f>CONCATENATE('Fy1 mål alla nivåer'!BJ26)</f>
        <v/>
      </c>
      <c r="BK20" s="353" t="str">
        <f>CONCATENATE('Fy1 mål alla nivåer'!BK26)</f>
        <v/>
      </c>
      <c r="BL20" s="353" t="str">
        <f>CONCATENATE('Fy1 mål alla nivåer'!BL26)</f>
        <v/>
      </c>
      <c r="BM20" s="353" t="str">
        <f>CONCATENATE('Fy1 mål alla nivåer'!BM26)</f>
        <v/>
      </c>
      <c r="BN20" s="353" t="str">
        <f>CONCATENATE('Fy1 mål alla nivåer'!CL26)</f>
        <v/>
      </c>
      <c r="BO20" s="353" t="str">
        <f>CONCATENATE('Fy1 mål alla nivåer'!CM26)</f>
        <v>X</v>
      </c>
      <c r="BP20" s="353" t="str">
        <f>CONCATENATE('Fy1 mål alla nivåer'!CN26)</f>
        <v>0</v>
      </c>
      <c r="BQ20" s="353" t="str">
        <f>CONCATENATE('Fy1 mål alla nivåer'!CO26)</f>
        <v>0</v>
      </c>
      <c r="BR20" s="353" t="str">
        <f>CONCATENATE('Fy1 mål alla nivåer'!CP26)</f>
        <v>0</v>
      </c>
      <c r="BS20" s="353" t="str">
        <f>CONCATENATE('Fy1 mål alla nivåer'!CQ26)</f>
        <v>0</v>
      </c>
      <c r="BT20" s="353" t="str">
        <f>CONCATENATE('Fy1 mål alla nivåer'!CR26)</f>
        <v>0</v>
      </c>
      <c r="BU20" s="353" t="str">
        <f>CONCATENATE('Fy1 mål alla nivåer'!CS26)</f>
        <v>0</v>
      </c>
      <c r="BV20" s="353" t="str">
        <f>CONCATENATE('Fy1 mål alla nivåer'!CT26)</f>
        <v>F</v>
      </c>
      <c r="BW20" s="330"/>
      <c r="BX20" s="354">
        <v>15</v>
      </c>
    </row>
    <row r="21" spans="1:76" ht="15" x14ac:dyDescent="0.25">
      <c r="A21" s="365" t="str">
        <f>CONCATENATE('Fy1 mål alla nivåer'!A27)</f>
        <v/>
      </c>
      <c r="B21" s="365" t="str">
        <f>CONCATENATE('Fy1 mål alla nivåer'!B27)</f>
        <v>Elev 16</v>
      </c>
      <c r="C21" s="365" t="str">
        <f>CONCATENATE('Fy1 mål alla nivåer'!C27)</f>
        <v/>
      </c>
      <c r="D21" s="365" t="str">
        <f>CONCATENATE('Fy1 mål alla nivåer'!D27)</f>
        <v/>
      </c>
      <c r="E21" s="365" t="str">
        <f>CONCATENATE('Fy1 mål alla nivåer'!E27)</f>
        <v/>
      </c>
      <c r="F21" s="353" t="str">
        <f>CONCATENATE('Fy1 mål alla nivåer'!F27)</f>
        <v/>
      </c>
      <c r="G21" s="353" t="str">
        <f>CONCATENATE('Fy1 mål alla nivåer'!G27)</f>
        <v/>
      </c>
      <c r="H21" s="353" t="str">
        <f>CONCATENATE('Fy1 mål alla nivåer'!H27)</f>
        <v/>
      </c>
      <c r="I21" s="353" t="str">
        <f>CONCATENATE('Fy1 mål alla nivåer'!I27)</f>
        <v/>
      </c>
      <c r="J21" s="353" t="str">
        <f>CONCATENATE('Fy1 mål alla nivåer'!J27)</f>
        <v/>
      </c>
      <c r="K21" s="353" t="str">
        <f>CONCATENATE('Fy1 mål alla nivåer'!K27)</f>
        <v/>
      </c>
      <c r="L21" s="353" t="str">
        <f>CONCATENATE('Fy1 mål alla nivåer'!L27)</f>
        <v/>
      </c>
      <c r="M21" s="353" t="str">
        <f>CONCATENATE('Fy1 mål alla nivåer'!M27)</f>
        <v/>
      </c>
      <c r="N21" s="353" t="str">
        <f>CONCATENATE('Fy1 mål alla nivåer'!N27)</f>
        <v/>
      </c>
      <c r="O21" s="353" t="str">
        <f>CONCATENATE('Fy1 mål alla nivåer'!O27)</f>
        <v/>
      </c>
      <c r="P21" s="353" t="str">
        <f>CONCATENATE('Fy1 mål alla nivåer'!P27)</f>
        <v/>
      </c>
      <c r="Q21" s="353" t="str">
        <f>CONCATENATE('Fy1 mål alla nivåer'!Q27)</f>
        <v/>
      </c>
      <c r="R21" s="353" t="str">
        <f>CONCATENATE('Fy1 mål alla nivåer'!R27)</f>
        <v/>
      </c>
      <c r="S21" s="353" t="str">
        <f>CONCATENATE('Fy1 mål alla nivåer'!S27)</f>
        <v/>
      </c>
      <c r="T21" s="353" t="str">
        <f>CONCATENATE('Fy1 mål alla nivåer'!T27)</f>
        <v/>
      </c>
      <c r="U21" s="353" t="str">
        <f>CONCATENATE('Fy1 mål alla nivåer'!U27)</f>
        <v/>
      </c>
      <c r="V21" s="353" t="str">
        <f>CONCATENATE('Fy1 mål alla nivåer'!V27)</f>
        <v/>
      </c>
      <c r="W21" s="353" t="str">
        <f>CONCATENATE('Fy1 mål alla nivåer'!W27)</f>
        <v/>
      </c>
      <c r="X21" s="353" t="str">
        <f>CONCATENATE('Fy1 mål alla nivåer'!X27)</f>
        <v/>
      </c>
      <c r="Y21" s="353" t="str">
        <f>CONCATENATE('Fy1 mål alla nivåer'!Y27)</f>
        <v/>
      </c>
      <c r="Z21" s="353" t="str">
        <f>CONCATENATE('Fy1 mål alla nivåer'!Z27)</f>
        <v/>
      </c>
      <c r="AA21" s="353" t="str">
        <f>CONCATENATE('Fy1 mål alla nivåer'!AA27)</f>
        <v/>
      </c>
      <c r="AB21" s="353" t="str">
        <f>CONCATENATE('Fy1 mål alla nivåer'!AB27)</f>
        <v/>
      </c>
      <c r="AC21" s="353" t="str">
        <f>CONCATENATE('Fy1 mål alla nivåer'!AC27)</f>
        <v/>
      </c>
      <c r="AD21" s="353" t="str">
        <f>CONCATENATE('Fy1 mål alla nivåer'!AD27)</f>
        <v/>
      </c>
      <c r="AE21" s="353" t="str">
        <f>CONCATENATE('Fy1 mål alla nivåer'!AE27)</f>
        <v/>
      </c>
      <c r="AF21" s="353" t="str">
        <f>CONCATENATE('Fy1 mål alla nivåer'!AF27)</f>
        <v/>
      </c>
      <c r="AG21" s="353" t="str">
        <f>CONCATENATE('Fy1 mål alla nivåer'!AG27)</f>
        <v/>
      </c>
      <c r="AH21" s="353" t="str">
        <f>CONCATENATE('Fy1 mål alla nivåer'!AH27)</f>
        <v/>
      </c>
      <c r="AI21" s="353" t="str">
        <f>CONCATENATE('Fy1 mål alla nivåer'!AI27)</f>
        <v/>
      </c>
      <c r="AJ21" s="353" t="str">
        <f>CONCATENATE('Fy1 mål alla nivåer'!AJ27)</f>
        <v/>
      </c>
      <c r="AK21" s="353" t="str">
        <f>CONCATENATE('Fy1 mål alla nivåer'!AK27)</f>
        <v/>
      </c>
      <c r="AL21" s="353" t="str">
        <f>CONCATENATE('Fy1 mål alla nivåer'!AL27)</f>
        <v/>
      </c>
      <c r="AM21" s="353" t="str">
        <f>CONCATENATE('Fy1 mål alla nivåer'!AM27)</f>
        <v/>
      </c>
      <c r="AN21" s="353" t="str">
        <f>CONCATENATE('Fy1 mål alla nivåer'!AN27)</f>
        <v/>
      </c>
      <c r="AO21" s="353" t="str">
        <f>CONCATENATE('Fy1 mål alla nivåer'!AO27)</f>
        <v/>
      </c>
      <c r="AP21" s="353" t="str">
        <f>CONCATENATE('Fy1 mål alla nivåer'!AP27)</f>
        <v/>
      </c>
      <c r="AQ21" s="353" t="str">
        <f>CONCATENATE('Fy1 mål alla nivåer'!AQ27)</f>
        <v/>
      </c>
      <c r="AR21" s="353" t="str">
        <f>CONCATENATE('Fy1 mål alla nivåer'!AR27)</f>
        <v/>
      </c>
      <c r="AS21" s="353" t="str">
        <f>CONCATENATE('Fy1 mål alla nivåer'!AS27)</f>
        <v/>
      </c>
      <c r="AT21" s="353" t="str">
        <f>CONCATENATE('Fy1 mål alla nivåer'!AT27)</f>
        <v/>
      </c>
      <c r="AU21" s="353" t="str">
        <f>CONCATENATE('Fy1 mål alla nivåer'!AU27)</f>
        <v/>
      </c>
      <c r="AV21" s="353" t="str">
        <f>CONCATENATE('Fy1 mål alla nivåer'!AV27)</f>
        <v/>
      </c>
      <c r="AW21" s="353" t="str">
        <f>CONCATENATE('Fy1 mål alla nivåer'!AW27)</f>
        <v/>
      </c>
      <c r="AX21" s="353" t="str">
        <f>CONCATENATE('Fy1 mål alla nivåer'!AX27)</f>
        <v/>
      </c>
      <c r="AY21" s="353" t="str">
        <f>CONCATENATE('Fy1 mål alla nivåer'!AY27)</f>
        <v/>
      </c>
      <c r="AZ21" s="353" t="str">
        <f>CONCATENATE('Fy1 mål alla nivåer'!AZ27)</f>
        <v/>
      </c>
      <c r="BA21" s="353" t="str">
        <f>CONCATENATE('Fy1 mål alla nivåer'!BA27)</f>
        <v/>
      </c>
      <c r="BB21" s="353" t="str">
        <f>CONCATENATE('Fy1 mål alla nivåer'!BB27)</f>
        <v/>
      </c>
      <c r="BC21" s="353" t="str">
        <f>CONCATENATE('Fy1 mål alla nivåer'!BC27)</f>
        <v/>
      </c>
      <c r="BD21" s="353" t="str">
        <f>CONCATENATE('Fy1 mål alla nivåer'!BD27)</f>
        <v/>
      </c>
      <c r="BE21" s="353" t="str">
        <f>CONCATENATE('Fy1 mål alla nivåer'!BE27)</f>
        <v/>
      </c>
      <c r="BF21" s="353" t="str">
        <f>CONCATENATE('Fy1 mål alla nivåer'!BF27)</f>
        <v/>
      </c>
      <c r="BG21" s="353" t="str">
        <f>CONCATENATE('Fy1 mål alla nivåer'!BG27)</f>
        <v/>
      </c>
      <c r="BH21" s="353" t="str">
        <f>CONCATENATE('Fy1 mål alla nivåer'!BH27)</f>
        <v/>
      </c>
      <c r="BI21" s="353" t="str">
        <f>CONCATENATE('Fy1 mål alla nivåer'!BI27)</f>
        <v/>
      </c>
      <c r="BJ21" s="353" t="str">
        <f>CONCATENATE('Fy1 mål alla nivåer'!BJ27)</f>
        <v/>
      </c>
      <c r="BK21" s="353" t="str">
        <f>CONCATENATE('Fy1 mål alla nivåer'!BK27)</f>
        <v/>
      </c>
      <c r="BL21" s="353" t="str">
        <f>CONCATENATE('Fy1 mål alla nivåer'!BL27)</f>
        <v/>
      </c>
      <c r="BM21" s="353" t="str">
        <f>CONCATENATE('Fy1 mål alla nivåer'!BM27)</f>
        <v/>
      </c>
      <c r="BN21" s="353" t="str">
        <f>CONCATENATE('Fy1 mål alla nivåer'!CL27)</f>
        <v/>
      </c>
      <c r="BO21" s="353" t="str">
        <f>CONCATENATE('Fy1 mål alla nivåer'!CM27)</f>
        <v>X</v>
      </c>
      <c r="BP21" s="353" t="str">
        <f>CONCATENATE('Fy1 mål alla nivåer'!CN27)</f>
        <v>0</v>
      </c>
      <c r="BQ21" s="353" t="str">
        <f>CONCATENATE('Fy1 mål alla nivåer'!CO27)</f>
        <v>0</v>
      </c>
      <c r="BR21" s="353" t="str">
        <f>CONCATENATE('Fy1 mål alla nivåer'!CP27)</f>
        <v>0</v>
      </c>
      <c r="BS21" s="353" t="str">
        <f>CONCATENATE('Fy1 mål alla nivåer'!CQ27)</f>
        <v>0</v>
      </c>
      <c r="BT21" s="353" t="str">
        <f>CONCATENATE('Fy1 mål alla nivåer'!CR27)</f>
        <v>0</v>
      </c>
      <c r="BU21" s="353" t="str">
        <f>CONCATENATE('Fy1 mål alla nivåer'!CS27)</f>
        <v>0</v>
      </c>
      <c r="BV21" s="353" t="str">
        <f>CONCATENATE('Fy1 mål alla nivåer'!CT27)</f>
        <v>F</v>
      </c>
      <c r="BW21" s="330"/>
      <c r="BX21" s="354">
        <v>16</v>
      </c>
    </row>
    <row r="22" spans="1:76" ht="15" x14ac:dyDescent="0.25">
      <c r="A22" s="365" t="str">
        <f>CONCATENATE('Fy1 mål alla nivåer'!A28)</f>
        <v/>
      </c>
      <c r="B22" s="365" t="str">
        <f>CONCATENATE('Fy1 mål alla nivåer'!B28)</f>
        <v>Elev 17</v>
      </c>
      <c r="C22" s="365" t="str">
        <f>CONCATENATE('Fy1 mål alla nivåer'!C28)</f>
        <v/>
      </c>
      <c r="D22" s="365" t="str">
        <f>CONCATENATE('Fy1 mål alla nivåer'!D28)</f>
        <v/>
      </c>
      <c r="E22" s="365" t="str">
        <f>CONCATENATE('Fy1 mål alla nivåer'!E28)</f>
        <v/>
      </c>
      <c r="F22" s="353" t="str">
        <f>CONCATENATE('Fy1 mål alla nivåer'!F28)</f>
        <v/>
      </c>
      <c r="G22" s="353" t="str">
        <f>CONCATENATE('Fy1 mål alla nivåer'!G28)</f>
        <v/>
      </c>
      <c r="H22" s="353" t="str">
        <f>CONCATENATE('Fy1 mål alla nivåer'!H28)</f>
        <v/>
      </c>
      <c r="I22" s="353" t="str">
        <f>CONCATENATE('Fy1 mål alla nivåer'!I28)</f>
        <v/>
      </c>
      <c r="J22" s="353" t="str">
        <f>CONCATENATE('Fy1 mål alla nivåer'!J28)</f>
        <v/>
      </c>
      <c r="K22" s="353" t="str">
        <f>CONCATENATE('Fy1 mål alla nivåer'!K28)</f>
        <v/>
      </c>
      <c r="L22" s="353" t="str">
        <f>CONCATENATE('Fy1 mål alla nivåer'!L28)</f>
        <v/>
      </c>
      <c r="M22" s="353" t="str">
        <f>CONCATENATE('Fy1 mål alla nivåer'!M28)</f>
        <v/>
      </c>
      <c r="N22" s="353" t="str">
        <f>CONCATENATE('Fy1 mål alla nivåer'!N28)</f>
        <v/>
      </c>
      <c r="O22" s="353" t="str">
        <f>CONCATENATE('Fy1 mål alla nivåer'!O28)</f>
        <v/>
      </c>
      <c r="P22" s="353" t="str">
        <f>CONCATENATE('Fy1 mål alla nivåer'!P28)</f>
        <v/>
      </c>
      <c r="Q22" s="353" t="str">
        <f>CONCATENATE('Fy1 mål alla nivåer'!Q28)</f>
        <v/>
      </c>
      <c r="R22" s="353" t="str">
        <f>CONCATENATE('Fy1 mål alla nivåer'!R28)</f>
        <v/>
      </c>
      <c r="S22" s="353" t="str">
        <f>CONCATENATE('Fy1 mål alla nivåer'!S28)</f>
        <v/>
      </c>
      <c r="T22" s="353" t="str">
        <f>CONCATENATE('Fy1 mål alla nivåer'!T28)</f>
        <v/>
      </c>
      <c r="U22" s="353" t="str">
        <f>CONCATENATE('Fy1 mål alla nivåer'!U28)</f>
        <v/>
      </c>
      <c r="V22" s="353" t="str">
        <f>CONCATENATE('Fy1 mål alla nivåer'!V28)</f>
        <v/>
      </c>
      <c r="W22" s="353" t="str">
        <f>CONCATENATE('Fy1 mål alla nivåer'!W28)</f>
        <v/>
      </c>
      <c r="X22" s="353" t="str">
        <f>CONCATENATE('Fy1 mål alla nivåer'!X28)</f>
        <v/>
      </c>
      <c r="Y22" s="353" t="str">
        <f>CONCATENATE('Fy1 mål alla nivåer'!Y28)</f>
        <v/>
      </c>
      <c r="Z22" s="353" t="str">
        <f>CONCATENATE('Fy1 mål alla nivåer'!Z28)</f>
        <v/>
      </c>
      <c r="AA22" s="353" t="str">
        <f>CONCATENATE('Fy1 mål alla nivåer'!AA28)</f>
        <v/>
      </c>
      <c r="AB22" s="353" t="str">
        <f>CONCATENATE('Fy1 mål alla nivåer'!AB28)</f>
        <v/>
      </c>
      <c r="AC22" s="353" t="str">
        <f>CONCATENATE('Fy1 mål alla nivåer'!AC28)</f>
        <v/>
      </c>
      <c r="AD22" s="353" t="str">
        <f>CONCATENATE('Fy1 mål alla nivåer'!AD28)</f>
        <v/>
      </c>
      <c r="AE22" s="353" t="str">
        <f>CONCATENATE('Fy1 mål alla nivåer'!AE28)</f>
        <v/>
      </c>
      <c r="AF22" s="353" t="str">
        <f>CONCATENATE('Fy1 mål alla nivåer'!AF28)</f>
        <v/>
      </c>
      <c r="AG22" s="353" t="str">
        <f>CONCATENATE('Fy1 mål alla nivåer'!AG28)</f>
        <v/>
      </c>
      <c r="AH22" s="353" t="str">
        <f>CONCATENATE('Fy1 mål alla nivåer'!AH28)</f>
        <v/>
      </c>
      <c r="AI22" s="353" t="str">
        <f>CONCATENATE('Fy1 mål alla nivåer'!AI28)</f>
        <v/>
      </c>
      <c r="AJ22" s="353" t="str">
        <f>CONCATENATE('Fy1 mål alla nivåer'!AJ28)</f>
        <v/>
      </c>
      <c r="AK22" s="353" t="str">
        <f>CONCATENATE('Fy1 mål alla nivåer'!AK28)</f>
        <v/>
      </c>
      <c r="AL22" s="353" t="str">
        <f>CONCATENATE('Fy1 mål alla nivåer'!AL28)</f>
        <v/>
      </c>
      <c r="AM22" s="353" t="str">
        <f>CONCATENATE('Fy1 mål alla nivåer'!AM28)</f>
        <v/>
      </c>
      <c r="AN22" s="353" t="str">
        <f>CONCATENATE('Fy1 mål alla nivåer'!AN28)</f>
        <v/>
      </c>
      <c r="AO22" s="353" t="str">
        <f>CONCATENATE('Fy1 mål alla nivåer'!AO28)</f>
        <v/>
      </c>
      <c r="AP22" s="353" t="str">
        <f>CONCATENATE('Fy1 mål alla nivåer'!AP28)</f>
        <v/>
      </c>
      <c r="AQ22" s="353" t="str">
        <f>CONCATENATE('Fy1 mål alla nivåer'!AQ28)</f>
        <v/>
      </c>
      <c r="AR22" s="353" t="str">
        <f>CONCATENATE('Fy1 mål alla nivåer'!AR28)</f>
        <v/>
      </c>
      <c r="AS22" s="353" t="str">
        <f>CONCATENATE('Fy1 mål alla nivåer'!AS28)</f>
        <v/>
      </c>
      <c r="AT22" s="353" t="str">
        <f>CONCATENATE('Fy1 mål alla nivåer'!AT28)</f>
        <v/>
      </c>
      <c r="AU22" s="353" t="str">
        <f>CONCATENATE('Fy1 mål alla nivåer'!AU28)</f>
        <v/>
      </c>
      <c r="AV22" s="353" t="str">
        <f>CONCATENATE('Fy1 mål alla nivåer'!AV28)</f>
        <v/>
      </c>
      <c r="AW22" s="353" t="str">
        <f>CONCATENATE('Fy1 mål alla nivåer'!AW28)</f>
        <v/>
      </c>
      <c r="AX22" s="353" t="str">
        <f>CONCATENATE('Fy1 mål alla nivåer'!AX28)</f>
        <v/>
      </c>
      <c r="AY22" s="353" t="str">
        <f>CONCATENATE('Fy1 mål alla nivåer'!AY28)</f>
        <v/>
      </c>
      <c r="AZ22" s="353" t="str">
        <f>CONCATENATE('Fy1 mål alla nivåer'!AZ28)</f>
        <v/>
      </c>
      <c r="BA22" s="353" t="str">
        <f>CONCATENATE('Fy1 mål alla nivåer'!BA28)</f>
        <v/>
      </c>
      <c r="BB22" s="353" t="str">
        <f>CONCATENATE('Fy1 mål alla nivåer'!BB28)</f>
        <v/>
      </c>
      <c r="BC22" s="353" t="str">
        <f>CONCATENATE('Fy1 mål alla nivåer'!BC28)</f>
        <v/>
      </c>
      <c r="BD22" s="353" t="str">
        <f>CONCATENATE('Fy1 mål alla nivåer'!BD28)</f>
        <v/>
      </c>
      <c r="BE22" s="353" t="str">
        <f>CONCATENATE('Fy1 mål alla nivåer'!BE28)</f>
        <v/>
      </c>
      <c r="BF22" s="353" t="str">
        <f>CONCATENATE('Fy1 mål alla nivåer'!BF28)</f>
        <v/>
      </c>
      <c r="BG22" s="353" t="str">
        <f>CONCATENATE('Fy1 mål alla nivåer'!BG28)</f>
        <v/>
      </c>
      <c r="BH22" s="353" t="str">
        <f>CONCATENATE('Fy1 mål alla nivåer'!BH28)</f>
        <v/>
      </c>
      <c r="BI22" s="353" t="str">
        <f>CONCATENATE('Fy1 mål alla nivåer'!BI28)</f>
        <v/>
      </c>
      <c r="BJ22" s="353" t="str">
        <f>CONCATENATE('Fy1 mål alla nivåer'!BJ28)</f>
        <v/>
      </c>
      <c r="BK22" s="353" t="str">
        <f>CONCATENATE('Fy1 mål alla nivåer'!BK28)</f>
        <v/>
      </c>
      <c r="BL22" s="353" t="str">
        <f>CONCATENATE('Fy1 mål alla nivåer'!BL28)</f>
        <v/>
      </c>
      <c r="BM22" s="353" t="str">
        <f>CONCATENATE('Fy1 mål alla nivåer'!BM28)</f>
        <v/>
      </c>
      <c r="BN22" s="353" t="str">
        <f>CONCATENATE('Fy1 mål alla nivåer'!CL28)</f>
        <v/>
      </c>
      <c r="BO22" s="353" t="str">
        <f>CONCATENATE('Fy1 mål alla nivåer'!CM28)</f>
        <v>X</v>
      </c>
      <c r="BP22" s="353" t="str">
        <f>CONCATENATE('Fy1 mål alla nivåer'!CN28)</f>
        <v>0</v>
      </c>
      <c r="BQ22" s="353" t="str">
        <f>CONCATENATE('Fy1 mål alla nivåer'!CO28)</f>
        <v>0</v>
      </c>
      <c r="BR22" s="353" t="str">
        <f>CONCATENATE('Fy1 mål alla nivåer'!CP28)</f>
        <v>0</v>
      </c>
      <c r="BS22" s="353" t="str">
        <f>CONCATENATE('Fy1 mål alla nivåer'!CQ28)</f>
        <v>0</v>
      </c>
      <c r="BT22" s="353" t="str">
        <f>CONCATENATE('Fy1 mål alla nivåer'!CR28)</f>
        <v>0</v>
      </c>
      <c r="BU22" s="353" t="str">
        <f>CONCATENATE('Fy1 mål alla nivåer'!CS28)</f>
        <v>0</v>
      </c>
      <c r="BV22" s="353" t="str">
        <f>CONCATENATE('Fy1 mål alla nivåer'!CT28)</f>
        <v>F</v>
      </c>
      <c r="BW22" s="330"/>
      <c r="BX22" s="354">
        <v>17</v>
      </c>
    </row>
    <row r="23" spans="1:76" ht="15" x14ac:dyDescent="0.25">
      <c r="A23" s="365" t="str">
        <f>CONCATENATE('Fy1 mål alla nivåer'!A29)</f>
        <v/>
      </c>
      <c r="B23" s="365" t="str">
        <f>CONCATENATE('Fy1 mål alla nivåer'!B29)</f>
        <v>Elev 18</v>
      </c>
      <c r="C23" s="365" t="str">
        <f>CONCATENATE('Fy1 mål alla nivåer'!C29)</f>
        <v/>
      </c>
      <c r="D23" s="365" t="str">
        <f>CONCATENATE('Fy1 mål alla nivåer'!D29)</f>
        <v/>
      </c>
      <c r="E23" s="365" t="str">
        <f>CONCATENATE('Fy1 mål alla nivåer'!E29)</f>
        <v/>
      </c>
      <c r="F23" s="353" t="str">
        <f>CONCATENATE('Fy1 mål alla nivåer'!F29)</f>
        <v/>
      </c>
      <c r="G23" s="353" t="str">
        <f>CONCATENATE('Fy1 mål alla nivåer'!G29)</f>
        <v/>
      </c>
      <c r="H23" s="353" t="str">
        <f>CONCATENATE('Fy1 mål alla nivåer'!H29)</f>
        <v/>
      </c>
      <c r="I23" s="353" t="str">
        <f>CONCATENATE('Fy1 mål alla nivåer'!I29)</f>
        <v/>
      </c>
      <c r="J23" s="353" t="str">
        <f>CONCATENATE('Fy1 mål alla nivåer'!J29)</f>
        <v/>
      </c>
      <c r="K23" s="353" t="str">
        <f>CONCATENATE('Fy1 mål alla nivåer'!K29)</f>
        <v/>
      </c>
      <c r="L23" s="353" t="str">
        <f>CONCATENATE('Fy1 mål alla nivåer'!L29)</f>
        <v/>
      </c>
      <c r="M23" s="353" t="str">
        <f>CONCATENATE('Fy1 mål alla nivåer'!M29)</f>
        <v/>
      </c>
      <c r="N23" s="353" t="str">
        <f>CONCATENATE('Fy1 mål alla nivåer'!N29)</f>
        <v/>
      </c>
      <c r="O23" s="353" t="str">
        <f>CONCATENATE('Fy1 mål alla nivåer'!O29)</f>
        <v/>
      </c>
      <c r="P23" s="353" t="str">
        <f>CONCATENATE('Fy1 mål alla nivåer'!P29)</f>
        <v/>
      </c>
      <c r="Q23" s="353" t="str">
        <f>CONCATENATE('Fy1 mål alla nivåer'!Q29)</f>
        <v/>
      </c>
      <c r="R23" s="353" t="str">
        <f>CONCATENATE('Fy1 mål alla nivåer'!R29)</f>
        <v/>
      </c>
      <c r="S23" s="353" t="str">
        <f>CONCATENATE('Fy1 mål alla nivåer'!S29)</f>
        <v/>
      </c>
      <c r="T23" s="353" t="str">
        <f>CONCATENATE('Fy1 mål alla nivåer'!T29)</f>
        <v/>
      </c>
      <c r="U23" s="353" t="str">
        <f>CONCATENATE('Fy1 mål alla nivåer'!U29)</f>
        <v/>
      </c>
      <c r="V23" s="353" t="str">
        <f>CONCATENATE('Fy1 mål alla nivåer'!V29)</f>
        <v/>
      </c>
      <c r="W23" s="353" t="str">
        <f>CONCATENATE('Fy1 mål alla nivåer'!W29)</f>
        <v/>
      </c>
      <c r="X23" s="353" t="str">
        <f>CONCATENATE('Fy1 mål alla nivåer'!X29)</f>
        <v/>
      </c>
      <c r="Y23" s="353" t="str">
        <f>CONCATENATE('Fy1 mål alla nivåer'!Y29)</f>
        <v/>
      </c>
      <c r="Z23" s="353" t="str">
        <f>CONCATENATE('Fy1 mål alla nivåer'!Z29)</f>
        <v/>
      </c>
      <c r="AA23" s="353" t="str">
        <f>CONCATENATE('Fy1 mål alla nivåer'!AA29)</f>
        <v/>
      </c>
      <c r="AB23" s="353" t="str">
        <f>CONCATENATE('Fy1 mål alla nivåer'!AB29)</f>
        <v/>
      </c>
      <c r="AC23" s="353" t="str">
        <f>CONCATENATE('Fy1 mål alla nivåer'!AC29)</f>
        <v/>
      </c>
      <c r="AD23" s="353" t="str">
        <f>CONCATENATE('Fy1 mål alla nivåer'!AD29)</f>
        <v/>
      </c>
      <c r="AE23" s="353" t="str">
        <f>CONCATENATE('Fy1 mål alla nivåer'!AE29)</f>
        <v/>
      </c>
      <c r="AF23" s="353" t="str">
        <f>CONCATENATE('Fy1 mål alla nivåer'!AF29)</f>
        <v/>
      </c>
      <c r="AG23" s="353" t="str">
        <f>CONCATENATE('Fy1 mål alla nivåer'!AG29)</f>
        <v/>
      </c>
      <c r="AH23" s="353" t="str">
        <f>CONCATENATE('Fy1 mål alla nivåer'!AH29)</f>
        <v/>
      </c>
      <c r="AI23" s="353" t="str">
        <f>CONCATENATE('Fy1 mål alla nivåer'!AI29)</f>
        <v/>
      </c>
      <c r="AJ23" s="353" t="str">
        <f>CONCATENATE('Fy1 mål alla nivåer'!AJ29)</f>
        <v/>
      </c>
      <c r="AK23" s="353" t="str">
        <f>CONCATENATE('Fy1 mål alla nivåer'!AK29)</f>
        <v/>
      </c>
      <c r="AL23" s="353" t="str">
        <f>CONCATENATE('Fy1 mål alla nivåer'!AL29)</f>
        <v/>
      </c>
      <c r="AM23" s="353" t="str">
        <f>CONCATENATE('Fy1 mål alla nivåer'!AM29)</f>
        <v/>
      </c>
      <c r="AN23" s="353" t="str">
        <f>CONCATENATE('Fy1 mål alla nivåer'!AN29)</f>
        <v/>
      </c>
      <c r="AO23" s="353" t="str">
        <f>CONCATENATE('Fy1 mål alla nivåer'!AO29)</f>
        <v/>
      </c>
      <c r="AP23" s="353" t="str">
        <f>CONCATENATE('Fy1 mål alla nivåer'!AP29)</f>
        <v/>
      </c>
      <c r="AQ23" s="353" t="str">
        <f>CONCATENATE('Fy1 mål alla nivåer'!AQ29)</f>
        <v/>
      </c>
      <c r="AR23" s="353" t="str">
        <f>CONCATENATE('Fy1 mål alla nivåer'!AR29)</f>
        <v/>
      </c>
      <c r="AS23" s="353" t="str">
        <f>CONCATENATE('Fy1 mål alla nivåer'!AS29)</f>
        <v/>
      </c>
      <c r="AT23" s="353" t="str">
        <f>CONCATENATE('Fy1 mål alla nivåer'!AT29)</f>
        <v/>
      </c>
      <c r="AU23" s="353" t="str">
        <f>CONCATENATE('Fy1 mål alla nivåer'!AU29)</f>
        <v/>
      </c>
      <c r="AV23" s="353" t="str">
        <f>CONCATENATE('Fy1 mål alla nivåer'!AV29)</f>
        <v/>
      </c>
      <c r="AW23" s="353" t="str">
        <f>CONCATENATE('Fy1 mål alla nivåer'!AW29)</f>
        <v/>
      </c>
      <c r="AX23" s="353" t="str">
        <f>CONCATENATE('Fy1 mål alla nivåer'!AX29)</f>
        <v/>
      </c>
      <c r="AY23" s="353" t="str">
        <f>CONCATENATE('Fy1 mål alla nivåer'!AY29)</f>
        <v/>
      </c>
      <c r="AZ23" s="353" t="str">
        <f>CONCATENATE('Fy1 mål alla nivåer'!AZ29)</f>
        <v/>
      </c>
      <c r="BA23" s="353" t="str">
        <f>CONCATENATE('Fy1 mål alla nivåer'!BA29)</f>
        <v/>
      </c>
      <c r="BB23" s="353" t="str">
        <f>CONCATENATE('Fy1 mål alla nivåer'!BB29)</f>
        <v/>
      </c>
      <c r="BC23" s="353" t="str">
        <f>CONCATENATE('Fy1 mål alla nivåer'!BC29)</f>
        <v/>
      </c>
      <c r="BD23" s="353" t="str">
        <f>CONCATENATE('Fy1 mål alla nivåer'!BD29)</f>
        <v/>
      </c>
      <c r="BE23" s="353" t="str">
        <f>CONCATENATE('Fy1 mål alla nivåer'!BE29)</f>
        <v/>
      </c>
      <c r="BF23" s="353" t="str">
        <f>CONCATENATE('Fy1 mål alla nivåer'!BF29)</f>
        <v/>
      </c>
      <c r="BG23" s="353" t="str">
        <f>CONCATENATE('Fy1 mål alla nivåer'!BG29)</f>
        <v/>
      </c>
      <c r="BH23" s="353" t="str">
        <f>CONCATENATE('Fy1 mål alla nivåer'!BH29)</f>
        <v/>
      </c>
      <c r="BI23" s="353" t="str">
        <f>CONCATENATE('Fy1 mål alla nivåer'!BI29)</f>
        <v/>
      </c>
      <c r="BJ23" s="353" t="str">
        <f>CONCATENATE('Fy1 mål alla nivåer'!BJ29)</f>
        <v/>
      </c>
      <c r="BK23" s="353" t="str">
        <f>CONCATENATE('Fy1 mål alla nivåer'!BK29)</f>
        <v/>
      </c>
      <c r="BL23" s="353" t="str">
        <f>CONCATENATE('Fy1 mål alla nivåer'!BL29)</f>
        <v/>
      </c>
      <c r="BM23" s="353" t="str">
        <f>CONCATENATE('Fy1 mål alla nivåer'!BM29)</f>
        <v/>
      </c>
      <c r="BN23" s="353" t="str">
        <f>CONCATENATE('Fy1 mål alla nivåer'!CL29)</f>
        <v/>
      </c>
      <c r="BO23" s="353" t="str">
        <f>CONCATENATE('Fy1 mål alla nivåer'!CM29)</f>
        <v>X</v>
      </c>
      <c r="BP23" s="353" t="str">
        <f>CONCATENATE('Fy1 mål alla nivåer'!CN29)</f>
        <v>0</v>
      </c>
      <c r="BQ23" s="353" t="str">
        <f>CONCATENATE('Fy1 mål alla nivåer'!CO29)</f>
        <v>0</v>
      </c>
      <c r="BR23" s="353" t="str">
        <f>CONCATENATE('Fy1 mål alla nivåer'!CP29)</f>
        <v>0</v>
      </c>
      <c r="BS23" s="353" t="str">
        <f>CONCATENATE('Fy1 mål alla nivåer'!CQ29)</f>
        <v>0</v>
      </c>
      <c r="BT23" s="353" t="str">
        <f>CONCATENATE('Fy1 mål alla nivåer'!CR29)</f>
        <v>0</v>
      </c>
      <c r="BU23" s="353" t="str">
        <f>CONCATENATE('Fy1 mål alla nivåer'!CS29)</f>
        <v>0</v>
      </c>
      <c r="BV23" s="353" t="str">
        <f>CONCATENATE('Fy1 mål alla nivåer'!CT29)</f>
        <v>F</v>
      </c>
      <c r="BW23" s="330"/>
      <c r="BX23" s="354">
        <v>18</v>
      </c>
    </row>
    <row r="24" spans="1:76" ht="15" x14ac:dyDescent="0.25">
      <c r="A24" s="365" t="str">
        <f>CONCATENATE('Fy1 mål alla nivåer'!A30)</f>
        <v/>
      </c>
      <c r="B24" s="365" t="str">
        <f>CONCATENATE('Fy1 mål alla nivåer'!B30)</f>
        <v>Elev 19</v>
      </c>
      <c r="C24" s="365" t="str">
        <f>CONCATENATE('Fy1 mål alla nivåer'!C30)</f>
        <v/>
      </c>
      <c r="D24" s="365" t="str">
        <f>CONCATENATE('Fy1 mål alla nivåer'!D30)</f>
        <v/>
      </c>
      <c r="E24" s="365" t="str">
        <f>CONCATENATE('Fy1 mål alla nivåer'!E30)</f>
        <v/>
      </c>
      <c r="F24" s="353" t="str">
        <f>CONCATENATE('Fy1 mål alla nivåer'!F30)</f>
        <v/>
      </c>
      <c r="G24" s="353" t="str">
        <f>CONCATENATE('Fy1 mål alla nivåer'!G30)</f>
        <v/>
      </c>
      <c r="H24" s="353" t="str">
        <f>CONCATENATE('Fy1 mål alla nivåer'!H30)</f>
        <v/>
      </c>
      <c r="I24" s="353" t="str">
        <f>CONCATENATE('Fy1 mål alla nivåer'!I30)</f>
        <v/>
      </c>
      <c r="J24" s="353" t="str">
        <f>CONCATENATE('Fy1 mål alla nivåer'!J30)</f>
        <v/>
      </c>
      <c r="K24" s="353" t="str">
        <f>CONCATENATE('Fy1 mål alla nivåer'!K30)</f>
        <v/>
      </c>
      <c r="L24" s="353" t="str">
        <f>CONCATENATE('Fy1 mål alla nivåer'!L30)</f>
        <v/>
      </c>
      <c r="M24" s="353" t="str">
        <f>CONCATENATE('Fy1 mål alla nivåer'!M30)</f>
        <v/>
      </c>
      <c r="N24" s="353" t="str">
        <f>CONCATENATE('Fy1 mål alla nivåer'!N30)</f>
        <v/>
      </c>
      <c r="O24" s="353" t="str">
        <f>CONCATENATE('Fy1 mål alla nivåer'!O30)</f>
        <v/>
      </c>
      <c r="P24" s="353" t="str">
        <f>CONCATENATE('Fy1 mål alla nivåer'!P30)</f>
        <v/>
      </c>
      <c r="Q24" s="353" t="str">
        <f>CONCATENATE('Fy1 mål alla nivåer'!Q30)</f>
        <v/>
      </c>
      <c r="R24" s="353" t="str">
        <f>CONCATENATE('Fy1 mål alla nivåer'!R30)</f>
        <v/>
      </c>
      <c r="S24" s="353" t="str">
        <f>CONCATENATE('Fy1 mål alla nivåer'!S30)</f>
        <v/>
      </c>
      <c r="T24" s="353" t="str">
        <f>CONCATENATE('Fy1 mål alla nivåer'!T30)</f>
        <v/>
      </c>
      <c r="U24" s="353" t="str">
        <f>CONCATENATE('Fy1 mål alla nivåer'!U30)</f>
        <v/>
      </c>
      <c r="V24" s="353" t="str">
        <f>CONCATENATE('Fy1 mål alla nivåer'!V30)</f>
        <v/>
      </c>
      <c r="W24" s="353" t="str">
        <f>CONCATENATE('Fy1 mål alla nivåer'!W30)</f>
        <v/>
      </c>
      <c r="X24" s="353" t="str">
        <f>CONCATENATE('Fy1 mål alla nivåer'!X30)</f>
        <v/>
      </c>
      <c r="Y24" s="353" t="str">
        <f>CONCATENATE('Fy1 mål alla nivåer'!Y30)</f>
        <v/>
      </c>
      <c r="Z24" s="353" t="str">
        <f>CONCATENATE('Fy1 mål alla nivåer'!Z30)</f>
        <v/>
      </c>
      <c r="AA24" s="353" t="str">
        <f>CONCATENATE('Fy1 mål alla nivåer'!AA30)</f>
        <v/>
      </c>
      <c r="AB24" s="353" t="str">
        <f>CONCATENATE('Fy1 mål alla nivåer'!AB30)</f>
        <v/>
      </c>
      <c r="AC24" s="353" t="str">
        <f>CONCATENATE('Fy1 mål alla nivåer'!AC30)</f>
        <v/>
      </c>
      <c r="AD24" s="353" t="str">
        <f>CONCATENATE('Fy1 mål alla nivåer'!AD30)</f>
        <v/>
      </c>
      <c r="AE24" s="353" t="str">
        <f>CONCATENATE('Fy1 mål alla nivåer'!AE30)</f>
        <v/>
      </c>
      <c r="AF24" s="353" t="str">
        <f>CONCATENATE('Fy1 mål alla nivåer'!AF30)</f>
        <v/>
      </c>
      <c r="AG24" s="353" t="str">
        <f>CONCATENATE('Fy1 mål alla nivåer'!AG30)</f>
        <v/>
      </c>
      <c r="AH24" s="353" t="str">
        <f>CONCATENATE('Fy1 mål alla nivåer'!AH30)</f>
        <v/>
      </c>
      <c r="AI24" s="353" t="str">
        <f>CONCATENATE('Fy1 mål alla nivåer'!AI30)</f>
        <v/>
      </c>
      <c r="AJ24" s="353" t="str">
        <f>CONCATENATE('Fy1 mål alla nivåer'!AJ30)</f>
        <v/>
      </c>
      <c r="AK24" s="353" t="str">
        <f>CONCATENATE('Fy1 mål alla nivåer'!AK30)</f>
        <v/>
      </c>
      <c r="AL24" s="353" t="str">
        <f>CONCATENATE('Fy1 mål alla nivåer'!AL30)</f>
        <v/>
      </c>
      <c r="AM24" s="353" t="str">
        <f>CONCATENATE('Fy1 mål alla nivåer'!AM30)</f>
        <v/>
      </c>
      <c r="AN24" s="353" t="str">
        <f>CONCATENATE('Fy1 mål alla nivåer'!AN30)</f>
        <v/>
      </c>
      <c r="AO24" s="353" t="str">
        <f>CONCATENATE('Fy1 mål alla nivåer'!AO30)</f>
        <v/>
      </c>
      <c r="AP24" s="353" t="str">
        <f>CONCATENATE('Fy1 mål alla nivåer'!AP30)</f>
        <v/>
      </c>
      <c r="AQ24" s="353" t="str">
        <f>CONCATENATE('Fy1 mål alla nivåer'!AQ30)</f>
        <v/>
      </c>
      <c r="AR24" s="353" t="str">
        <f>CONCATENATE('Fy1 mål alla nivåer'!AR30)</f>
        <v/>
      </c>
      <c r="AS24" s="353" t="str">
        <f>CONCATENATE('Fy1 mål alla nivåer'!AS30)</f>
        <v/>
      </c>
      <c r="AT24" s="353" t="str">
        <f>CONCATENATE('Fy1 mål alla nivåer'!AT30)</f>
        <v/>
      </c>
      <c r="AU24" s="353" t="str">
        <f>CONCATENATE('Fy1 mål alla nivåer'!AU30)</f>
        <v/>
      </c>
      <c r="AV24" s="353" t="str">
        <f>CONCATENATE('Fy1 mål alla nivåer'!AV30)</f>
        <v/>
      </c>
      <c r="AW24" s="353" t="str">
        <f>CONCATENATE('Fy1 mål alla nivåer'!AW30)</f>
        <v/>
      </c>
      <c r="AX24" s="353" t="str">
        <f>CONCATENATE('Fy1 mål alla nivåer'!AX30)</f>
        <v/>
      </c>
      <c r="AY24" s="353" t="str">
        <f>CONCATENATE('Fy1 mål alla nivåer'!AY30)</f>
        <v/>
      </c>
      <c r="AZ24" s="353" t="str">
        <f>CONCATENATE('Fy1 mål alla nivåer'!AZ30)</f>
        <v/>
      </c>
      <c r="BA24" s="353" t="str">
        <f>CONCATENATE('Fy1 mål alla nivåer'!BA30)</f>
        <v/>
      </c>
      <c r="BB24" s="353" t="str">
        <f>CONCATENATE('Fy1 mål alla nivåer'!BB30)</f>
        <v/>
      </c>
      <c r="BC24" s="353" t="str">
        <f>CONCATENATE('Fy1 mål alla nivåer'!BC30)</f>
        <v/>
      </c>
      <c r="BD24" s="353" t="str">
        <f>CONCATENATE('Fy1 mål alla nivåer'!BD30)</f>
        <v/>
      </c>
      <c r="BE24" s="353" t="str">
        <f>CONCATENATE('Fy1 mål alla nivåer'!BE30)</f>
        <v/>
      </c>
      <c r="BF24" s="353" t="str">
        <f>CONCATENATE('Fy1 mål alla nivåer'!BF30)</f>
        <v/>
      </c>
      <c r="BG24" s="353" t="str">
        <f>CONCATENATE('Fy1 mål alla nivåer'!BG30)</f>
        <v/>
      </c>
      <c r="BH24" s="353" t="str">
        <f>CONCATENATE('Fy1 mål alla nivåer'!BH30)</f>
        <v/>
      </c>
      <c r="BI24" s="353" t="str">
        <f>CONCATENATE('Fy1 mål alla nivåer'!BI30)</f>
        <v/>
      </c>
      <c r="BJ24" s="353" t="str">
        <f>CONCATENATE('Fy1 mål alla nivåer'!BJ30)</f>
        <v/>
      </c>
      <c r="BK24" s="353" t="str">
        <f>CONCATENATE('Fy1 mål alla nivåer'!BK30)</f>
        <v/>
      </c>
      <c r="BL24" s="353" t="str">
        <f>CONCATENATE('Fy1 mål alla nivåer'!BL30)</f>
        <v/>
      </c>
      <c r="BM24" s="353" t="str">
        <f>CONCATENATE('Fy1 mål alla nivåer'!BM30)</f>
        <v/>
      </c>
      <c r="BN24" s="353" t="str">
        <f>CONCATENATE('Fy1 mål alla nivåer'!CL30)</f>
        <v/>
      </c>
      <c r="BO24" s="353" t="str">
        <f>CONCATENATE('Fy1 mål alla nivåer'!CM30)</f>
        <v>X</v>
      </c>
      <c r="BP24" s="353" t="str">
        <f>CONCATENATE('Fy1 mål alla nivåer'!CN30)</f>
        <v>0</v>
      </c>
      <c r="BQ24" s="353" t="str">
        <f>CONCATENATE('Fy1 mål alla nivåer'!CO30)</f>
        <v>0</v>
      </c>
      <c r="BR24" s="353" t="str">
        <f>CONCATENATE('Fy1 mål alla nivåer'!CP30)</f>
        <v>0</v>
      </c>
      <c r="BS24" s="353" t="str">
        <f>CONCATENATE('Fy1 mål alla nivåer'!CQ30)</f>
        <v>0</v>
      </c>
      <c r="BT24" s="353" t="str">
        <f>CONCATENATE('Fy1 mål alla nivåer'!CR30)</f>
        <v>0</v>
      </c>
      <c r="BU24" s="353" t="str">
        <f>CONCATENATE('Fy1 mål alla nivåer'!CS30)</f>
        <v>0</v>
      </c>
      <c r="BV24" s="353" t="str">
        <f>CONCATENATE('Fy1 mål alla nivåer'!CT30)</f>
        <v>F</v>
      </c>
      <c r="BW24" s="330"/>
      <c r="BX24" s="354">
        <v>19</v>
      </c>
    </row>
    <row r="25" spans="1:76" ht="15" x14ac:dyDescent="0.25">
      <c r="A25" s="365" t="str">
        <f>CONCATENATE('Fy1 mål alla nivåer'!A31)</f>
        <v/>
      </c>
      <c r="B25" s="365" t="str">
        <f>CONCATENATE('Fy1 mål alla nivåer'!B31)</f>
        <v>Elev 20</v>
      </c>
      <c r="C25" s="365" t="str">
        <f>CONCATENATE('Fy1 mål alla nivåer'!C31)</f>
        <v/>
      </c>
      <c r="D25" s="365" t="str">
        <f>CONCATENATE('Fy1 mål alla nivåer'!D31)</f>
        <v/>
      </c>
      <c r="E25" s="365" t="str">
        <f>CONCATENATE('Fy1 mål alla nivåer'!E31)</f>
        <v/>
      </c>
      <c r="F25" s="353" t="str">
        <f>CONCATENATE('Fy1 mål alla nivåer'!F31)</f>
        <v/>
      </c>
      <c r="G25" s="353" t="str">
        <f>CONCATENATE('Fy1 mål alla nivåer'!G31)</f>
        <v/>
      </c>
      <c r="H25" s="353" t="str">
        <f>CONCATENATE('Fy1 mål alla nivåer'!H31)</f>
        <v/>
      </c>
      <c r="I25" s="353" t="str">
        <f>CONCATENATE('Fy1 mål alla nivåer'!I31)</f>
        <v/>
      </c>
      <c r="J25" s="353" t="str">
        <f>CONCATENATE('Fy1 mål alla nivåer'!J31)</f>
        <v/>
      </c>
      <c r="K25" s="353" t="str">
        <f>CONCATENATE('Fy1 mål alla nivåer'!K31)</f>
        <v/>
      </c>
      <c r="L25" s="353" t="str">
        <f>CONCATENATE('Fy1 mål alla nivåer'!L31)</f>
        <v/>
      </c>
      <c r="M25" s="353" t="str">
        <f>CONCATENATE('Fy1 mål alla nivåer'!M31)</f>
        <v/>
      </c>
      <c r="N25" s="353" t="str">
        <f>CONCATENATE('Fy1 mål alla nivåer'!N31)</f>
        <v/>
      </c>
      <c r="O25" s="353" t="str">
        <f>CONCATENATE('Fy1 mål alla nivåer'!O31)</f>
        <v/>
      </c>
      <c r="P25" s="353" t="str">
        <f>CONCATENATE('Fy1 mål alla nivåer'!P31)</f>
        <v/>
      </c>
      <c r="Q25" s="353" t="str">
        <f>CONCATENATE('Fy1 mål alla nivåer'!Q31)</f>
        <v/>
      </c>
      <c r="R25" s="353" t="str">
        <f>CONCATENATE('Fy1 mål alla nivåer'!R31)</f>
        <v/>
      </c>
      <c r="S25" s="353" t="str">
        <f>CONCATENATE('Fy1 mål alla nivåer'!S31)</f>
        <v/>
      </c>
      <c r="T25" s="353" t="str">
        <f>CONCATENATE('Fy1 mål alla nivåer'!T31)</f>
        <v/>
      </c>
      <c r="U25" s="353" t="str">
        <f>CONCATENATE('Fy1 mål alla nivåer'!U31)</f>
        <v/>
      </c>
      <c r="V25" s="353" t="str">
        <f>CONCATENATE('Fy1 mål alla nivåer'!V31)</f>
        <v/>
      </c>
      <c r="W25" s="353" t="str">
        <f>CONCATENATE('Fy1 mål alla nivåer'!W31)</f>
        <v/>
      </c>
      <c r="X25" s="353" t="str">
        <f>CONCATENATE('Fy1 mål alla nivåer'!X31)</f>
        <v/>
      </c>
      <c r="Y25" s="353" t="str">
        <f>CONCATENATE('Fy1 mål alla nivåer'!Y31)</f>
        <v/>
      </c>
      <c r="Z25" s="353" t="str">
        <f>CONCATENATE('Fy1 mål alla nivåer'!Z31)</f>
        <v/>
      </c>
      <c r="AA25" s="353" t="str">
        <f>CONCATENATE('Fy1 mål alla nivåer'!AA31)</f>
        <v/>
      </c>
      <c r="AB25" s="353" t="str">
        <f>CONCATENATE('Fy1 mål alla nivåer'!AB31)</f>
        <v/>
      </c>
      <c r="AC25" s="353" t="str">
        <f>CONCATENATE('Fy1 mål alla nivåer'!AC31)</f>
        <v/>
      </c>
      <c r="AD25" s="353" t="str">
        <f>CONCATENATE('Fy1 mål alla nivåer'!AD31)</f>
        <v/>
      </c>
      <c r="AE25" s="353" t="str">
        <f>CONCATENATE('Fy1 mål alla nivåer'!AE31)</f>
        <v/>
      </c>
      <c r="AF25" s="353" t="str">
        <f>CONCATENATE('Fy1 mål alla nivåer'!AF31)</f>
        <v/>
      </c>
      <c r="AG25" s="353" t="str">
        <f>CONCATENATE('Fy1 mål alla nivåer'!AG31)</f>
        <v/>
      </c>
      <c r="AH25" s="353" t="str">
        <f>CONCATENATE('Fy1 mål alla nivåer'!AH31)</f>
        <v/>
      </c>
      <c r="AI25" s="353" t="str">
        <f>CONCATENATE('Fy1 mål alla nivåer'!AI31)</f>
        <v/>
      </c>
      <c r="AJ25" s="353" t="str">
        <f>CONCATENATE('Fy1 mål alla nivåer'!AJ31)</f>
        <v/>
      </c>
      <c r="AK25" s="353" t="str">
        <f>CONCATENATE('Fy1 mål alla nivåer'!AK31)</f>
        <v/>
      </c>
      <c r="AL25" s="353" t="str">
        <f>CONCATENATE('Fy1 mål alla nivåer'!AL31)</f>
        <v/>
      </c>
      <c r="AM25" s="353" t="str">
        <f>CONCATENATE('Fy1 mål alla nivåer'!AM31)</f>
        <v/>
      </c>
      <c r="AN25" s="353" t="str">
        <f>CONCATENATE('Fy1 mål alla nivåer'!AN31)</f>
        <v/>
      </c>
      <c r="AO25" s="353" t="str">
        <f>CONCATENATE('Fy1 mål alla nivåer'!AO31)</f>
        <v/>
      </c>
      <c r="AP25" s="353" t="str">
        <f>CONCATENATE('Fy1 mål alla nivåer'!AP31)</f>
        <v/>
      </c>
      <c r="AQ25" s="353" t="str">
        <f>CONCATENATE('Fy1 mål alla nivåer'!AQ31)</f>
        <v/>
      </c>
      <c r="AR25" s="353" t="str">
        <f>CONCATENATE('Fy1 mål alla nivåer'!AR31)</f>
        <v/>
      </c>
      <c r="AS25" s="353" t="str">
        <f>CONCATENATE('Fy1 mål alla nivåer'!AS31)</f>
        <v/>
      </c>
      <c r="AT25" s="353" t="str">
        <f>CONCATENATE('Fy1 mål alla nivåer'!AT31)</f>
        <v/>
      </c>
      <c r="AU25" s="353" t="str">
        <f>CONCATENATE('Fy1 mål alla nivåer'!AU31)</f>
        <v/>
      </c>
      <c r="AV25" s="353" t="str">
        <f>CONCATENATE('Fy1 mål alla nivåer'!AV31)</f>
        <v/>
      </c>
      <c r="AW25" s="353" t="str">
        <f>CONCATENATE('Fy1 mål alla nivåer'!AW31)</f>
        <v/>
      </c>
      <c r="AX25" s="353" t="str">
        <f>CONCATENATE('Fy1 mål alla nivåer'!AX31)</f>
        <v/>
      </c>
      <c r="AY25" s="353" t="str">
        <f>CONCATENATE('Fy1 mål alla nivåer'!AY31)</f>
        <v/>
      </c>
      <c r="AZ25" s="353" t="str">
        <f>CONCATENATE('Fy1 mål alla nivåer'!AZ31)</f>
        <v/>
      </c>
      <c r="BA25" s="353" t="str">
        <f>CONCATENATE('Fy1 mål alla nivåer'!BA31)</f>
        <v/>
      </c>
      <c r="BB25" s="353" t="str">
        <f>CONCATENATE('Fy1 mål alla nivåer'!BB31)</f>
        <v/>
      </c>
      <c r="BC25" s="353" t="str">
        <f>CONCATENATE('Fy1 mål alla nivåer'!BC31)</f>
        <v/>
      </c>
      <c r="BD25" s="353" t="str">
        <f>CONCATENATE('Fy1 mål alla nivåer'!BD31)</f>
        <v/>
      </c>
      <c r="BE25" s="353" t="str">
        <f>CONCATENATE('Fy1 mål alla nivåer'!BE31)</f>
        <v/>
      </c>
      <c r="BF25" s="353" t="str">
        <f>CONCATENATE('Fy1 mål alla nivåer'!BF31)</f>
        <v/>
      </c>
      <c r="BG25" s="353" t="str">
        <f>CONCATENATE('Fy1 mål alla nivåer'!BG31)</f>
        <v/>
      </c>
      <c r="BH25" s="353" t="str">
        <f>CONCATENATE('Fy1 mål alla nivåer'!BH31)</f>
        <v/>
      </c>
      <c r="BI25" s="353" t="str">
        <f>CONCATENATE('Fy1 mål alla nivåer'!BI31)</f>
        <v/>
      </c>
      <c r="BJ25" s="353" t="str">
        <f>CONCATENATE('Fy1 mål alla nivåer'!BJ31)</f>
        <v/>
      </c>
      <c r="BK25" s="353" t="str">
        <f>CONCATENATE('Fy1 mål alla nivåer'!BK31)</f>
        <v/>
      </c>
      <c r="BL25" s="353" t="str">
        <f>CONCATENATE('Fy1 mål alla nivåer'!BL31)</f>
        <v/>
      </c>
      <c r="BM25" s="353" t="str">
        <f>CONCATENATE('Fy1 mål alla nivåer'!BM31)</f>
        <v/>
      </c>
      <c r="BN25" s="353" t="str">
        <f>CONCATENATE('Fy1 mål alla nivåer'!CL31)</f>
        <v/>
      </c>
      <c r="BO25" s="353" t="str">
        <f>CONCATENATE('Fy1 mål alla nivåer'!CM31)</f>
        <v>X</v>
      </c>
      <c r="BP25" s="353" t="str">
        <f>CONCATENATE('Fy1 mål alla nivåer'!CN31)</f>
        <v>0</v>
      </c>
      <c r="BQ25" s="353" t="str">
        <f>CONCATENATE('Fy1 mål alla nivåer'!CO31)</f>
        <v>0</v>
      </c>
      <c r="BR25" s="353" t="str">
        <f>CONCATENATE('Fy1 mål alla nivåer'!CP31)</f>
        <v>0</v>
      </c>
      <c r="BS25" s="353" t="str">
        <f>CONCATENATE('Fy1 mål alla nivåer'!CQ31)</f>
        <v>0</v>
      </c>
      <c r="BT25" s="353" t="str">
        <f>CONCATENATE('Fy1 mål alla nivåer'!CR31)</f>
        <v>0</v>
      </c>
      <c r="BU25" s="353" t="str">
        <f>CONCATENATE('Fy1 mål alla nivåer'!CS31)</f>
        <v>0</v>
      </c>
      <c r="BV25" s="353" t="str">
        <f>CONCATENATE('Fy1 mål alla nivåer'!CT31)</f>
        <v>F</v>
      </c>
      <c r="BW25" s="330"/>
      <c r="BX25" s="354">
        <v>20</v>
      </c>
    </row>
    <row r="26" spans="1:76" ht="15" x14ac:dyDescent="0.25">
      <c r="A26" s="365" t="str">
        <f>CONCATENATE('Fy1 mål alla nivåer'!A32)</f>
        <v/>
      </c>
      <c r="B26" s="365" t="str">
        <f>CONCATENATE('Fy1 mål alla nivåer'!B32)</f>
        <v>Elev 21</v>
      </c>
      <c r="C26" s="365" t="str">
        <f>CONCATENATE('Fy1 mål alla nivåer'!C32)</f>
        <v/>
      </c>
      <c r="D26" s="365" t="str">
        <f>CONCATENATE('Fy1 mål alla nivåer'!D32)</f>
        <v/>
      </c>
      <c r="E26" s="365" t="str">
        <f>CONCATENATE('Fy1 mål alla nivåer'!E32)</f>
        <v/>
      </c>
      <c r="F26" s="353" t="str">
        <f>CONCATENATE('Fy1 mål alla nivåer'!F32)</f>
        <v/>
      </c>
      <c r="G26" s="353" t="str">
        <f>CONCATENATE('Fy1 mål alla nivåer'!G32)</f>
        <v/>
      </c>
      <c r="H26" s="353" t="str">
        <f>CONCATENATE('Fy1 mål alla nivåer'!H32)</f>
        <v/>
      </c>
      <c r="I26" s="353" t="str">
        <f>CONCATENATE('Fy1 mål alla nivåer'!I32)</f>
        <v/>
      </c>
      <c r="J26" s="353" t="str">
        <f>CONCATENATE('Fy1 mål alla nivåer'!J32)</f>
        <v/>
      </c>
      <c r="K26" s="353" t="str">
        <f>CONCATENATE('Fy1 mål alla nivåer'!K32)</f>
        <v/>
      </c>
      <c r="L26" s="353" t="str">
        <f>CONCATENATE('Fy1 mål alla nivåer'!L32)</f>
        <v/>
      </c>
      <c r="M26" s="353" t="str">
        <f>CONCATENATE('Fy1 mål alla nivåer'!M32)</f>
        <v/>
      </c>
      <c r="N26" s="353" t="str">
        <f>CONCATENATE('Fy1 mål alla nivåer'!N32)</f>
        <v/>
      </c>
      <c r="O26" s="353" t="str">
        <f>CONCATENATE('Fy1 mål alla nivåer'!O32)</f>
        <v/>
      </c>
      <c r="P26" s="353" t="str">
        <f>CONCATENATE('Fy1 mål alla nivåer'!P32)</f>
        <v/>
      </c>
      <c r="Q26" s="353" t="str">
        <f>CONCATENATE('Fy1 mål alla nivåer'!Q32)</f>
        <v/>
      </c>
      <c r="R26" s="353" t="str">
        <f>CONCATENATE('Fy1 mål alla nivåer'!R32)</f>
        <v/>
      </c>
      <c r="S26" s="353" t="str">
        <f>CONCATENATE('Fy1 mål alla nivåer'!S32)</f>
        <v/>
      </c>
      <c r="T26" s="353" t="str">
        <f>CONCATENATE('Fy1 mål alla nivåer'!T32)</f>
        <v/>
      </c>
      <c r="U26" s="353" t="str">
        <f>CONCATENATE('Fy1 mål alla nivåer'!U32)</f>
        <v/>
      </c>
      <c r="V26" s="353" t="str">
        <f>CONCATENATE('Fy1 mål alla nivåer'!V32)</f>
        <v/>
      </c>
      <c r="W26" s="353" t="str">
        <f>CONCATENATE('Fy1 mål alla nivåer'!W32)</f>
        <v/>
      </c>
      <c r="X26" s="353" t="str">
        <f>CONCATENATE('Fy1 mål alla nivåer'!X32)</f>
        <v/>
      </c>
      <c r="Y26" s="353" t="str">
        <f>CONCATENATE('Fy1 mål alla nivåer'!Y32)</f>
        <v/>
      </c>
      <c r="Z26" s="353" t="str">
        <f>CONCATENATE('Fy1 mål alla nivåer'!Z32)</f>
        <v/>
      </c>
      <c r="AA26" s="353" t="str">
        <f>CONCATENATE('Fy1 mål alla nivåer'!AA32)</f>
        <v/>
      </c>
      <c r="AB26" s="353" t="str">
        <f>CONCATENATE('Fy1 mål alla nivåer'!AB32)</f>
        <v/>
      </c>
      <c r="AC26" s="353" t="str">
        <f>CONCATENATE('Fy1 mål alla nivåer'!AC32)</f>
        <v/>
      </c>
      <c r="AD26" s="353" t="str">
        <f>CONCATENATE('Fy1 mål alla nivåer'!AD32)</f>
        <v/>
      </c>
      <c r="AE26" s="353" t="str">
        <f>CONCATENATE('Fy1 mål alla nivåer'!AE32)</f>
        <v/>
      </c>
      <c r="AF26" s="353" t="str">
        <f>CONCATENATE('Fy1 mål alla nivåer'!AF32)</f>
        <v/>
      </c>
      <c r="AG26" s="353" t="str">
        <f>CONCATENATE('Fy1 mål alla nivåer'!AG32)</f>
        <v/>
      </c>
      <c r="AH26" s="353" t="str">
        <f>CONCATENATE('Fy1 mål alla nivåer'!AH32)</f>
        <v/>
      </c>
      <c r="AI26" s="353" t="str">
        <f>CONCATENATE('Fy1 mål alla nivåer'!AI32)</f>
        <v/>
      </c>
      <c r="AJ26" s="353" t="str">
        <f>CONCATENATE('Fy1 mål alla nivåer'!AJ32)</f>
        <v/>
      </c>
      <c r="AK26" s="353" t="str">
        <f>CONCATENATE('Fy1 mål alla nivåer'!AK32)</f>
        <v/>
      </c>
      <c r="AL26" s="353" t="str">
        <f>CONCATENATE('Fy1 mål alla nivåer'!AL32)</f>
        <v/>
      </c>
      <c r="AM26" s="353" t="str">
        <f>CONCATENATE('Fy1 mål alla nivåer'!AM32)</f>
        <v/>
      </c>
      <c r="AN26" s="353" t="str">
        <f>CONCATENATE('Fy1 mål alla nivåer'!AN32)</f>
        <v/>
      </c>
      <c r="AO26" s="353" t="str">
        <f>CONCATENATE('Fy1 mål alla nivåer'!AO32)</f>
        <v/>
      </c>
      <c r="AP26" s="353" t="str">
        <f>CONCATENATE('Fy1 mål alla nivåer'!AP32)</f>
        <v/>
      </c>
      <c r="AQ26" s="353" t="str">
        <f>CONCATENATE('Fy1 mål alla nivåer'!AQ32)</f>
        <v/>
      </c>
      <c r="AR26" s="353" t="str">
        <f>CONCATENATE('Fy1 mål alla nivåer'!AR32)</f>
        <v/>
      </c>
      <c r="AS26" s="353" t="str">
        <f>CONCATENATE('Fy1 mål alla nivåer'!AS32)</f>
        <v/>
      </c>
      <c r="AT26" s="353" t="str">
        <f>CONCATENATE('Fy1 mål alla nivåer'!AT32)</f>
        <v/>
      </c>
      <c r="AU26" s="353" t="str">
        <f>CONCATENATE('Fy1 mål alla nivåer'!AU32)</f>
        <v/>
      </c>
      <c r="AV26" s="353" t="str">
        <f>CONCATENATE('Fy1 mål alla nivåer'!AV32)</f>
        <v/>
      </c>
      <c r="AW26" s="353" t="str">
        <f>CONCATENATE('Fy1 mål alla nivåer'!AW32)</f>
        <v/>
      </c>
      <c r="AX26" s="353" t="str">
        <f>CONCATENATE('Fy1 mål alla nivåer'!AX32)</f>
        <v/>
      </c>
      <c r="AY26" s="353" t="str">
        <f>CONCATENATE('Fy1 mål alla nivåer'!AY32)</f>
        <v/>
      </c>
      <c r="AZ26" s="353" t="str">
        <f>CONCATENATE('Fy1 mål alla nivåer'!AZ32)</f>
        <v/>
      </c>
      <c r="BA26" s="353" t="str">
        <f>CONCATENATE('Fy1 mål alla nivåer'!BA32)</f>
        <v/>
      </c>
      <c r="BB26" s="353" t="str">
        <f>CONCATENATE('Fy1 mål alla nivåer'!BB32)</f>
        <v/>
      </c>
      <c r="BC26" s="353" t="str">
        <f>CONCATENATE('Fy1 mål alla nivåer'!BC32)</f>
        <v/>
      </c>
      <c r="BD26" s="353" t="str">
        <f>CONCATENATE('Fy1 mål alla nivåer'!BD32)</f>
        <v/>
      </c>
      <c r="BE26" s="353" t="str">
        <f>CONCATENATE('Fy1 mål alla nivåer'!BE32)</f>
        <v/>
      </c>
      <c r="BF26" s="353" t="str">
        <f>CONCATENATE('Fy1 mål alla nivåer'!BF32)</f>
        <v/>
      </c>
      <c r="BG26" s="353" t="str">
        <f>CONCATENATE('Fy1 mål alla nivåer'!BG32)</f>
        <v/>
      </c>
      <c r="BH26" s="353" t="str">
        <f>CONCATENATE('Fy1 mål alla nivåer'!BH32)</f>
        <v/>
      </c>
      <c r="BI26" s="353" t="str">
        <f>CONCATENATE('Fy1 mål alla nivåer'!BI32)</f>
        <v/>
      </c>
      <c r="BJ26" s="353" t="str">
        <f>CONCATENATE('Fy1 mål alla nivåer'!BJ32)</f>
        <v/>
      </c>
      <c r="BK26" s="353" t="str">
        <f>CONCATENATE('Fy1 mål alla nivåer'!BK32)</f>
        <v/>
      </c>
      <c r="BL26" s="353" t="str">
        <f>CONCATENATE('Fy1 mål alla nivåer'!BL32)</f>
        <v/>
      </c>
      <c r="BM26" s="353" t="str">
        <f>CONCATENATE('Fy1 mål alla nivåer'!BM32)</f>
        <v/>
      </c>
      <c r="BN26" s="353" t="str">
        <f>CONCATENATE('Fy1 mål alla nivåer'!CL32)</f>
        <v/>
      </c>
      <c r="BO26" s="353" t="str">
        <f>CONCATENATE('Fy1 mål alla nivåer'!CM32)</f>
        <v>X</v>
      </c>
      <c r="BP26" s="353" t="str">
        <f>CONCATENATE('Fy1 mål alla nivåer'!CN32)</f>
        <v>0</v>
      </c>
      <c r="BQ26" s="353" t="str">
        <f>CONCATENATE('Fy1 mål alla nivåer'!CO32)</f>
        <v>0</v>
      </c>
      <c r="BR26" s="353" t="str">
        <f>CONCATENATE('Fy1 mål alla nivåer'!CP32)</f>
        <v>0</v>
      </c>
      <c r="BS26" s="353" t="str">
        <f>CONCATENATE('Fy1 mål alla nivåer'!CQ32)</f>
        <v>0</v>
      </c>
      <c r="BT26" s="353" t="str">
        <f>CONCATENATE('Fy1 mål alla nivåer'!CR32)</f>
        <v>0</v>
      </c>
      <c r="BU26" s="353" t="str">
        <f>CONCATENATE('Fy1 mål alla nivåer'!CS32)</f>
        <v>0</v>
      </c>
      <c r="BV26" s="353" t="str">
        <f>CONCATENATE('Fy1 mål alla nivåer'!CT32)</f>
        <v>F</v>
      </c>
      <c r="BW26" s="330"/>
      <c r="BX26" s="354">
        <v>21</v>
      </c>
    </row>
    <row r="27" spans="1:76" ht="15" x14ac:dyDescent="0.25">
      <c r="A27" s="365" t="str">
        <f>CONCATENATE('Fy1 mål alla nivåer'!A33)</f>
        <v/>
      </c>
      <c r="B27" s="365" t="str">
        <f>CONCATENATE('Fy1 mål alla nivåer'!B33)</f>
        <v>Elev 22</v>
      </c>
      <c r="C27" s="365" t="str">
        <f>CONCATENATE('Fy1 mål alla nivåer'!C33)</f>
        <v/>
      </c>
      <c r="D27" s="365" t="str">
        <f>CONCATENATE('Fy1 mål alla nivåer'!D33)</f>
        <v/>
      </c>
      <c r="E27" s="365" t="str">
        <f>CONCATENATE('Fy1 mål alla nivåer'!E33)</f>
        <v/>
      </c>
      <c r="F27" s="353" t="str">
        <f>CONCATENATE('Fy1 mål alla nivåer'!F33)</f>
        <v/>
      </c>
      <c r="G27" s="353" t="str">
        <f>CONCATENATE('Fy1 mål alla nivåer'!G33)</f>
        <v/>
      </c>
      <c r="H27" s="353" t="str">
        <f>CONCATENATE('Fy1 mål alla nivåer'!H33)</f>
        <v/>
      </c>
      <c r="I27" s="353" t="str">
        <f>CONCATENATE('Fy1 mål alla nivåer'!I33)</f>
        <v/>
      </c>
      <c r="J27" s="353" t="str">
        <f>CONCATENATE('Fy1 mål alla nivåer'!J33)</f>
        <v/>
      </c>
      <c r="K27" s="353" t="str">
        <f>CONCATENATE('Fy1 mål alla nivåer'!K33)</f>
        <v/>
      </c>
      <c r="L27" s="353" t="str">
        <f>CONCATENATE('Fy1 mål alla nivåer'!L33)</f>
        <v/>
      </c>
      <c r="M27" s="353" t="str">
        <f>CONCATENATE('Fy1 mål alla nivåer'!M33)</f>
        <v/>
      </c>
      <c r="N27" s="353" t="str">
        <f>CONCATENATE('Fy1 mål alla nivåer'!N33)</f>
        <v/>
      </c>
      <c r="O27" s="353" t="str">
        <f>CONCATENATE('Fy1 mål alla nivåer'!O33)</f>
        <v/>
      </c>
      <c r="P27" s="353" t="str">
        <f>CONCATENATE('Fy1 mål alla nivåer'!P33)</f>
        <v/>
      </c>
      <c r="Q27" s="353" t="str">
        <f>CONCATENATE('Fy1 mål alla nivåer'!Q33)</f>
        <v/>
      </c>
      <c r="R27" s="353" t="str">
        <f>CONCATENATE('Fy1 mål alla nivåer'!R33)</f>
        <v/>
      </c>
      <c r="S27" s="353" t="str">
        <f>CONCATENATE('Fy1 mål alla nivåer'!S33)</f>
        <v/>
      </c>
      <c r="T27" s="353" t="str">
        <f>CONCATENATE('Fy1 mål alla nivåer'!T33)</f>
        <v/>
      </c>
      <c r="U27" s="353" t="str">
        <f>CONCATENATE('Fy1 mål alla nivåer'!U33)</f>
        <v/>
      </c>
      <c r="V27" s="353" t="str">
        <f>CONCATENATE('Fy1 mål alla nivåer'!V33)</f>
        <v/>
      </c>
      <c r="W27" s="353" t="str">
        <f>CONCATENATE('Fy1 mål alla nivåer'!W33)</f>
        <v/>
      </c>
      <c r="X27" s="353" t="str">
        <f>CONCATENATE('Fy1 mål alla nivåer'!X33)</f>
        <v/>
      </c>
      <c r="Y27" s="353" t="str">
        <f>CONCATENATE('Fy1 mål alla nivåer'!Y33)</f>
        <v/>
      </c>
      <c r="Z27" s="353" t="str">
        <f>CONCATENATE('Fy1 mål alla nivåer'!Z33)</f>
        <v/>
      </c>
      <c r="AA27" s="353" t="str">
        <f>CONCATENATE('Fy1 mål alla nivåer'!AA33)</f>
        <v/>
      </c>
      <c r="AB27" s="353" t="str">
        <f>CONCATENATE('Fy1 mål alla nivåer'!AB33)</f>
        <v/>
      </c>
      <c r="AC27" s="353" t="str">
        <f>CONCATENATE('Fy1 mål alla nivåer'!AC33)</f>
        <v/>
      </c>
      <c r="AD27" s="353" t="str">
        <f>CONCATENATE('Fy1 mål alla nivåer'!AD33)</f>
        <v/>
      </c>
      <c r="AE27" s="353" t="str">
        <f>CONCATENATE('Fy1 mål alla nivåer'!AE33)</f>
        <v/>
      </c>
      <c r="AF27" s="353" t="str">
        <f>CONCATENATE('Fy1 mål alla nivåer'!AF33)</f>
        <v/>
      </c>
      <c r="AG27" s="353" t="str">
        <f>CONCATENATE('Fy1 mål alla nivåer'!AG33)</f>
        <v/>
      </c>
      <c r="AH27" s="353" t="str">
        <f>CONCATENATE('Fy1 mål alla nivåer'!AH33)</f>
        <v/>
      </c>
      <c r="AI27" s="353" t="str">
        <f>CONCATENATE('Fy1 mål alla nivåer'!AI33)</f>
        <v/>
      </c>
      <c r="AJ27" s="353" t="str">
        <f>CONCATENATE('Fy1 mål alla nivåer'!AJ33)</f>
        <v/>
      </c>
      <c r="AK27" s="353" t="str">
        <f>CONCATENATE('Fy1 mål alla nivåer'!AK33)</f>
        <v/>
      </c>
      <c r="AL27" s="353" t="str">
        <f>CONCATENATE('Fy1 mål alla nivåer'!AL33)</f>
        <v/>
      </c>
      <c r="AM27" s="353" t="str">
        <f>CONCATENATE('Fy1 mål alla nivåer'!AM33)</f>
        <v/>
      </c>
      <c r="AN27" s="353" t="str">
        <f>CONCATENATE('Fy1 mål alla nivåer'!AN33)</f>
        <v/>
      </c>
      <c r="AO27" s="353" t="str">
        <f>CONCATENATE('Fy1 mål alla nivåer'!AO33)</f>
        <v/>
      </c>
      <c r="AP27" s="353" t="str">
        <f>CONCATENATE('Fy1 mål alla nivåer'!AP33)</f>
        <v/>
      </c>
      <c r="AQ27" s="353" t="str">
        <f>CONCATENATE('Fy1 mål alla nivåer'!AQ33)</f>
        <v/>
      </c>
      <c r="AR27" s="353" t="str">
        <f>CONCATENATE('Fy1 mål alla nivåer'!AR33)</f>
        <v/>
      </c>
      <c r="AS27" s="353" t="str">
        <f>CONCATENATE('Fy1 mål alla nivåer'!AS33)</f>
        <v/>
      </c>
      <c r="AT27" s="353" t="str">
        <f>CONCATENATE('Fy1 mål alla nivåer'!AT33)</f>
        <v/>
      </c>
      <c r="AU27" s="353" t="str">
        <f>CONCATENATE('Fy1 mål alla nivåer'!AU33)</f>
        <v/>
      </c>
      <c r="AV27" s="353" t="str">
        <f>CONCATENATE('Fy1 mål alla nivåer'!AV33)</f>
        <v/>
      </c>
      <c r="AW27" s="353" t="str">
        <f>CONCATENATE('Fy1 mål alla nivåer'!AW33)</f>
        <v/>
      </c>
      <c r="AX27" s="353" t="str">
        <f>CONCATENATE('Fy1 mål alla nivåer'!AX33)</f>
        <v/>
      </c>
      <c r="AY27" s="353" t="str">
        <f>CONCATENATE('Fy1 mål alla nivåer'!AY33)</f>
        <v/>
      </c>
      <c r="AZ27" s="353" t="str">
        <f>CONCATENATE('Fy1 mål alla nivåer'!AZ33)</f>
        <v/>
      </c>
      <c r="BA27" s="353" t="str">
        <f>CONCATENATE('Fy1 mål alla nivåer'!BA33)</f>
        <v/>
      </c>
      <c r="BB27" s="353" t="str">
        <f>CONCATENATE('Fy1 mål alla nivåer'!BB33)</f>
        <v/>
      </c>
      <c r="BC27" s="353" t="str">
        <f>CONCATENATE('Fy1 mål alla nivåer'!BC33)</f>
        <v/>
      </c>
      <c r="BD27" s="353" t="str">
        <f>CONCATENATE('Fy1 mål alla nivåer'!BD33)</f>
        <v/>
      </c>
      <c r="BE27" s="353" t="str">
        <f>CONCATENATE('Fy1 mål alla nivåer'!BE33)</f>
        <v/>
      </c>
      <c r="BF27" s="353" t="str">
        <f>CONCATENATE('Fy1 mål alla nivåer'!BF33)</f>
        <v/>
      </c>
      <c r="BG27" s="353" t="str">
        <f>CONCATENATE('Fy1 mål alla nivåer'!BG33)</f>
        <v/>
      </c>
      <c r="BH27" s="353" t="str">
        <f>CONCATENATE('Fy1 mål alla nivåer'!BH33)</f>
        <v/>
      </c>
      <c r="BI27" s="353" t="str">
        <f>CONCATENATE('Fy1 mål alla nivåer'!BI33)</f>
        <v/>
      </c>
      <c r="BJ27" s="353" t="str">
        <f>CONCATENATE('Fy1 mål alla nivåer'!BJ33)</f>
        <v/>
      </c>
      <c r="BK27" s="353" t="str">
        <f>CONCATENATE('Fy1 mål alla nivåer'!BK33)</f>
        <v/>
      </c>
      <c r="BL27" s="353" t="str">
        <f>CONCATENATE('Fy1 mål alla nivåer'!BL33)</f>
        <v/>
      </c>
      <c r="BM27" s="353" t="str">
        <f>CONCATENATE('Fy1 mål alla nivåer'!BM33)</f>
        <v/>
      </c>
      <c r="BN27" s="353" t="str">
        <f>CONCATENATE('Fy1 mål alla nivåer'!CL33)</f>
        <v/>
      </c>
      <c r="BO27" s="353" t="str">
        <f>CONCATENATE('Fy1 mål alla nivåer'!CM33)</f>
        <v>X</v>
      </c>
      <c r="BP27" s="353" t="str">
        <f>CONCATENATE('Fy1 mål alla nivåer'!CN33)</f>
        <v>0</v>
      </c>
      <c r="BQ27" s="353" t="str">
        <f>CONCATENATE('Fy1 mål alla nivåer'!CO33)</f>
        <v>0</v>
      </c>
      <c r="BR27" s="353" t="str">
        <f>CONCATENATE('Fy1 mål alla nivåer'!CP33)</f>
        <v>0</v>
      </c>
      <c r="BS27" s="353" t="str">
        <f>CONCATENATE('Fy1 mål alla nivåer'!CQ33)</f>
        <v>0</v>
      </c>
      <c r="BT27" s="353" t="str">
        <f>CONCATENATE('Fy1 mål alla nivåer'!CR33)</f>
        <v>0</v>
      </c>
      <c r="BU27" s="353" t="str">
        <f>CONCATENATE('Fy1 mål alla nivåer'!CS33)</f>
        <v>0</v>
      </c>
      <c r="BV27" s="353" t="str">
        <f>CONCATENATE('Fy1 mål alla nivåer'!CT33)</f>
        <v>F</v>
      </c>
      <c r="BW27" s="330"/>
      <c r="BX27" s="354">
        <v>22</v>
      </c>
    </row>
    <row r="28" spans="1:76" ht="15" x14ac:dyDescent="0.25">
      <c r="A28" s="365" t="str">
        <f>CONCATENATE('Fy1 mål alla nivåer'!A34)</f>
        <v/>
      </c>
      <c r="B28" s="365" t="str">
        <f>CONCATENATE('Fy1 mål alla nivåer'!B34)</f>
        <v>Elev 23</v>
      </c>
      <c r="C28" s="365" t="str">
        <f>CONCATENATE('Fy1 mål alla nivåer'!C34)</f>
        <v/>
      </c>
      <c r="D28" s="365" t="str">
        <f>CONCATENATE('Fy1 mål alla nivåer'!D34)</f>
        <v/>
      </c>
      <c r="E28" s="365" t="str">
        <f>CONCATENATE('Fy1 mål alla nivåer'!E34)</f>
        <v/>
      </c>
      <c r="F28" s="353" t="str">
        <f>CONCATENATE('Fy1 mål alla nivåer'!F34)</f>
        <v/>
      </c>
      <c r="G28" s="353" t="str">
        <f>CONCATENATE('Fy1 mål alla nivåer'!G34)</f>
        <v/>
      </c>
      <c r="H28" s="353" t="str">
        <f>CONCATENATE('Fy1 mål alla nivåer'!H34)</f>
        <v/>
      </c>
      <c r="I28" s="353" t="str">
        <f>CONCATENATE('Fy1 mål alla nivåer'!I34)</f>
        <v/>
      </c>
      <c r="J28" s="353" t="str">
        <f>CONCATENATE('Fy1 mål alla nivåer'!J34)</f>
        <v/>
      </c>
      <c r="K28" s="353" t="str">
        <f>CONCATENATE('Fy1 mål alla nivåer'!K34)</f>
        <v/>
      </c>
      <c r="L28" s="353" t="str">
        <f>CONCATENATE('Fy1 mål alla nivåer'!L34)</f>
        <v/>
      </c>
      <c r="M28" s="353" t="str">
        <f>CONCATENATE('Fy1 mål alla nivåer'!M34)</f>
        <v/>
      </c>
      <c r="N28" s="353" t="str">
        <f>CONCATENATE('Fy1 mål alla nivåer'!N34)</f>
        <v/>
      </c>
      <c r="O28" s="353" t="str">
        <f>CONCATENATE('Fy1 mål alla nivåer'!O34)</f>
        <v/>
      </c>
      <c r="P28" s="353" t="str">
        <f>CONCATENATE('Fy1 mål alla nivåer'!P34)</f>
        <v/>
      </c>
      <c r="Q28" s="353" t="str">
        <f>CONCATENATE('Fy1 mål alla nivåer'!Q34)</f>
        <v/>
      </c>
      <c r="R28" s="353" t="str">
        <f>CONCATENATE('Fy1 mål alla nivåer'!R34)</f>
        <v/>
      </c>
      <c r="S28" s="353" t="str">
        <f>CONCATENATE('Fy1 mål alla nivåer'!S34)</f>
        <v/>
      </c>
      <c r="T28" s="353" t="str">
        <f>CONCATENATE('Fy1 mål alla nivåer'!T34)</f>
        <v/>
      </c>
      <c r="U28" s="353" t="str">
        <f>CONCATENATE('Fy1 mål alla nivåer'!U34)</f>
        <v/>
      </c>
      <c r="V28" s="353" t="str">
        <f>CONCATENATE('Fy1 mål alla nivåer'!V34)</f>
        <v/>
      </c>
      <c r="W28" s="353" t="str">
        <f>CONCATENATE('Fy1 mål alla nivåer'!W34)</f>
        <v/>
      </c>
      <c r="X28" s="353" t="str">
        <f>CONCATENATE('Fy1 mål alla nivåer'!X34)</f>
        <v/>
      </c>
      <c r="Y28" s="353" t="str">
        <f>CONCATENATE('Fy1 mål alla nivåer'!Y34)</f>
        <v/>
      </c>
      <c r="Z28" s="353" t="str">
        <f>CONCATENATE('Fy1 mål alla nivåer'!Z34)</f>
        <v/>
      </c>
      <c r="AA28" s="353" t="str">
        <f>CONCATENATE('Fy1 mål alla nivåer'!AA34)</f>
        <v/>
      </c>
      <c r="AB28" s="353" t="str">
        <f>CONCATENATE('Fy1 mål alla nivåer'!AB34)</f>
        <v/>
      </c>
      <c r="AC28" s="353" t="str">
        <f>CONCATENATE('Fy1 mål alla nivåer'!AC34)</f>
        <v/>
      </c>
      <c r="AD28" s="353" t="str">
        <f>CONCATENATE('Fy1 mål alla nivåer'!AD34)</f>
        <v/>
      </c>
      <c r="AE28" s="353" t="str">
        <f>CONCATENATE('Fy1 mål alla nivåer'!AE34)</f>
        <v/>
      </c>
      <c r="AF28" s="353" t="str">
        <f>CONCATENATE('Fy1 mål alla nivåer'!AF34)</f>
        <v/>
      </c>
      <c r="AG28" s="353" t="str">
        <f>CONCATENATE('Fy1 mål alla nivåer'!AG34)</f>
        <v/>
      </c>
      <c r="AH28" s="353" t="str">
        <f>CONCATENATE('Fy1 mål alla nivåer'!AH34)</f>
        <v/>
      </c>
      <c r="AI28" s="353" t="str">
        <f>CONCATENATE('Fy1 mål alla nivåer'!AI34)</f>
        <v/>
      </c>
      <c r="AJ28" s="353" t="str">
        <f>CONCATENATE('Fy1 mål alla nivåer'!AJ34)</f>
        <v/>
      </c>
      <c r="AK28" s="353" t="str">
        <f>CONCATENATE('Fy1 mål alla nivåer'!AK34)</f>
        <v/>
      </c>
      <c r="AL28" s="353" t="str">
        <f>CONCATENATE('Fy1 mål alla nivåer'!AL34)</f>
        <v/>
      </c>
      <c r="AM28" s="353" t="str">
        <f>CONCATENATE('Fy1 mål alla nivåer'!AM34)</f>
        <v/>
      </c>
      <c r="AN28" s="353" t="str">
        <f>CONCATENATE('Fy1 mål alla nivåer'!AN34)</f>
        <v/>
      </c>
      <c r="AO28" s="353" t="str">
        <f>CONCATENATE('Fy1 mål alla nivåer'!AO34)</f>
        <v/>
      </c>
      <c r="AP28" s="353" t="str">
        <f>CONCATENATE('Fy1 mål alla nivåer'!AP34)</f>
        <v/>
      </c>
      <c r="AQ28" s="353" t="str">
        <f>CONCATENATE('Fy1 mål alla nivåer'!AQ34)</f>
        <v/>
      </c>
      <c r="AR28" s="353" t="str">
        <f>CONCATENATE('Fy1 mål alla nivåer'!AR34)</f>
        <v/>
      </c>
      <c r="AS28" s="353" t="str">
        <f>CONCATENATE('Fy1 mål alla nivåer'!AS34)</f>
        <v/>
      </c>
      <c r="AT28" s="353" t="str">
        <f>CONCATENATE('Fy1 mål alla nivåer'!AT34)</f>
        <v/>
      </c>
      <c r="AU28" s="353" t="str">
        <f>CONCATENATE('Fy1 mål alla nivåer'!AU34)</f>
        <v/>
      </c>
      <c r="AV28" s="353" t="str">
        <f>CONCATENATE('Fy1 mål alla nivåer'!AV34)</f>
        <v/>
      </c>
      <c r="AW28" s="353" t="str">
        <f>CONCATENATE('Fy1 mål alla nivåer'!AW34)</f>
        <v/>
      </c>
      <c r="AX28" s="353" t="str">
        <f>CONCATENATE('Fy1 mål alla nivåer'!AX34)</f>
        <v/>
      </c>
      <c r="AY28" s="353" t="str">
        <f>CONCATENATE('Fy1 mål alla nivåer'!AY34)</f>
        <v/>
      </c>
      <c r="AZ28" s="353" t="str">
        <f>CONCATENATE('Fy1 mål alla nivåer'!AZ34)</f>
        <v/>
      </c>
      <c r="BA28" s="353" t="str">
        <f>CONCATENATE('Fy1 mål alla nivåer'!BA34)</f>
        <v/>
      </c>
      <c r="BB28" s="353" t="str">
        <f>CONCATENATE('Fy1 mål alla nivåer'!BB34)</f>
        <v/>
      </c>
      <c r="BC28" s="353" t="str">
        <f>CONCATENATE('Fy1 mål alla nivåer'!BC34)</f>
        <v/>
      </c>
      <c r="BD28" s="353" t="str">
        <f>CONCATENATE('Fy1 mål alla nivåer'!BD34)</f>
        <v/>
      </c>
      <c r="BE28" s="353" t="str">
        <f>CONCATENATE('Fy1 mål alla nivåer'!BE34)</f>
        <v/>
      </c>
      <c r="BF28" s="353" t="str">
        <f>CONCATENATE('Fy1 mål alla nivåer'!BF34)</f>
        <v/>
      </c>
      <c r="BG28" s="353" t="str">
        <f>CONCATENATE('Fy1 mål alla nivåer'!BG34)</f>
        <v/>
      </c>
      <c r="BH28" s="353" t="str">
        <f>CONCATENATE('Fy1 mål alla nivåer'!BH34)</f>
        <v/>
      </c>
      <c r="BI28" s="353" t="str">
        <f>CONCATENATE('Fy1 mål alla nivåer'!BI34)</f>
        <v/>
      </c>
      <c r="BJ28" s="353" t="str">
        <f>CONCATENATE('Fy1 mål alla nivåer'!BJ34)</f>
        <v/>
      </c>
      <c r="BK28" s="353" t="str">
        <f>CONCATENATE('Fy1 mål alla nivåer'!BK34)</f>
        <v/>
      </c>
      <c r="BL28" s="353" t="str">
        <f>CONCATENATE('Fy1 mål alla nivåer'!BL34)</f>
        <v/>
      </c>
      <c r="BM28" s="353" t="str">
        <f>CONCATENATE('Fy1 mål alla nivåer'!BM34)</f>
        <v/>
      </c>
      <c r="BN28" s="353" t="str">
        <f>CONCATENATE('Fy1 mål alla nivåer'!CL34)</f>
        <v/>
      </c>
      <c r="BO28" s="353" t="str">
        <f>CONCATENATE('Fy1 mål alla nivåer'!CM34)</f>
        <v>X</v>
      </c>
      <c r="BP28" s="353" t="str">
        <f>CONCATENATE('Fy1 mål alla nivåer'!CN34)</f>
        <v>0</v>
      </c>
      <c r="BQ28" s="353" t="str">
        <f>CONCATENATE('Fy1 mål alla nivåer'!CO34)</f>
        <v>0</v>
      </c>
      <c r="BR28" s="353" t="str">
        <f>CONCATENATE('Fy1 mål alla nivåer'!CP34)</f>
        <v>0</v>
      </c>
      <c r="BS28" s="353" t="str">
        <f>CONCATENATE('Fy1 mål alla nivåer'!CQ34)</f>
        <v>0</v>
      </c>
      <c r="BT28" s="353" t="str">
        <f>CONCATENATE('Fy1 mål alla nivåer'!CR34)</f>
        <v>0</v>
      </c>
      <c r="BU28" s="353" t="str">
        <f>CONCATENATE('Fy1 mål alla nivåer'!CS34)</f>
        <v>0</v>
      </c>
      <c r="BV28" s="353" t="str">
        <f>CONCATENATE('Fy1 mål alla nivåer'!CT34)</f>
        <v>F</v>
      </c>
      <c r="BW28" s="330"/>
      <c r="BX28" s="354">
        <v>23</v>
      </c>
    </row>
    <row r="29" spans="1:76" ht="15" x14ac:dyDescent="0.25">
      <c r="A29" s="365" t="str">
        <f>CONCATENATE('Fy1 mål alla nivåer'!A35)</f>
        <v/>
      </c>
      <c r="B29" s="365" t="str">
        <f>CONCATENATE('Fy1 mål alla nivåer'!B35)</f>
        <v>Elev 24</v>
      </c>
      <c r="C29" s="365" t="str">
        <f>CONCATENATE('Fy1 mål alla nivåer'!C35)</f>
        <v/>
      </c>
      <c r="D29" s="365" t="str">
        <f>CONCATENATE('Fy1 mål alla nivåer'!D35)</f>
        <v/>
      </c>
      <c r="E29" s="365" t="str">
        <f>CONCATENATE('Fy1 mål alla nivåer'!E35)</f>
        <v/>
      </c>
      <c r="F29" s="353" t="str">
        <f>CONCATENATE('Fy1 mål alla nivåer'!F35)</f>
        <v/>
      </c>
      <c r="G29" s="353" t="str">
        <f>CONCATENATE('Fy1 mål alla nivåer'!G35)</f>
        <v/>
      </c>
      <c r="H29" s="353" t="str">
        <f>CONCATENATE('Fy1 mål alla nivåer'!H35)</f>
        <v/>
      </c>
      <c r="I29" s="353" t="str">
        <f>CONCATENATE('Fy1 mål alla nivåer'!I35)</f>
        <v/>
      </c>
      <c r="J29" s="353" t="str">
        <f>CONCATENATE('Fy1 mål alla nivåer'!J35)</f>
        <v/>
      </c>
      <c r="K29" s="353" t="str">
        <f>CONCATENATE('Fy1 mål alla nivåer'!K35)</f>
        <v/>
      </c>
      <c r="L29" s="353" t="str">
        <f>CONCATENATE('Fy1 mål alla nivåer'!L35)</f>
        <v/>
      </c>
      <c r="M29" s="353" t="str">
        <f>CONCATENATE('Fy1 mål alla nivåer'!M35)</f>
        <v/>
      </c>
      <c r="N29" s="353" t="str">
        <f>CONCATENATE('Fy1 mål alla nivåer'!N35)</f>
        <v/>
      </c>
      <c r="O29" s="353" t="str">
        <f>CONCATENATE('Fy1 mål alla nivåer'!O35)</f>
        <v/>
      </c>
      <c r="P29" s="353" t="str">
        <f>CONCATENATE('Fy1 mål alla nivåer'!P35)</f>
        <v/>
      </c>
      <c r="Q29" s="353" t="str">
        <f>CONCATENATE('Fy1 mål alla nivåer'!Q35)</f>
        <v/>
      </c>
      <c r="R29" s="353" t="str">
        <f>CONCATENATE('Fy1 mål alla nivåer'!R35)</f>
        <v/>
      </c>
      <c r="S29" s="353" t="str">
        <f>CONCATENATE('Fy1 mål alla nivåer'!S35)</f>
        <v/>
      </c>
      <c r="T29" s="353" t="str">
        <f>CONCATENATE('Fy1 mål alla nivåer'!T35)</f>
        <v/>
      </c>
      <c r="U29" s="353" t="str">
        <f>CONCATENATE('Fy1 mål alla nivåer'!U35)</f>
        <v/>
      </c>
      <c r="V29" s="353" t="str">
        <f>CONCATENATE('Fy1 mål alla nivåer'!V35)</f>
        <v/>
      </c>
      <c r="W29" s="353" t="str">
        <f>CONCATENATE('Fy1 mål alla nivåer'!W35)</f>
        <v/>
      </c>
      <c r="X29" s="353" t="str">
        <f>CONCATENATE('Fy1 mål alla nivåer'!X35)</f>
        <v/>
      </c>
      <c r="Y29" s="353" t="str">
        <f>CONCATENATE('Fy1 mål alla nivåer'!Y35)</f>
        <v/>
      </c>
      <c r="Z29" s="353" t="str">
        <f>CONCATENATE('Fy1 mål alla nivåer'!Z35)</f>
        <v/>
      </c>
      <c r="AA29" s="353" t="str">
        <f>CONCATENATE('Fy1 mål alla nivåer'!AA35)</f>
        <v/>
      </c>
      <c r="AB29" s="353" t="str">
        <f>CONCATENATE('Fy1 mål alla nivåer'!AB35)</f>
        <v/>
      </c>
      <c r="AC29" s="353" t="str">
        <f>CONCATENATE('Fy1 mål alla nivåer'!AC35)</f>
        <v/>
      </c>
      <c r="AD29" s="353" t="str">
        <f>CONCATENATE('Fy1 mål alla nivåer'!AD35)</f>
        <v/>
      </c>
      <c r="AE29" s="353" t="str">
        <f>CONCATENATE('Fy1 mål alla nivåer'!AE35)</f>
        <v/>
      </c>
      <c r="AF29" s="353" t="str">
        <f>CONCATENATE('Fy1 mål alla nivåer'!AF35)</f>
        <v/>
      </c>
      <c r="AG29" s="353" t="str">
        <f>CONCATENATE('Fy1 mål alla nivåer'!AG35)</f>
        <v/>
      </c>
      <c r="AH29" s="353" t="str">
        <f>CONCATENATE('Fy1 mål alla nivåer'!AH35)</f>
        <v/>
      </c>
      <c r="AI29" s="353" t="str">
        <f>CONCATENATE('Fy1 mål alla nivåer'!AI35)</f>
        <v/>
      </c>
      <c r="AJ29" s="353" t="str">
        <f>CONCATENATE('Fy1 mål alla nivåer'!AJ35)</f>
        <v/>
      </c>
      <c r="AK29" s="353" t="str">
        <f>CONCATENATE('Fy1 mål alla nivåer'!AK35)</f>
        <v/>
      </c>
      <c r="AL29" s="353" t="str">
        <f>CONCATENATE('Fy1 mål alla nivåer'!AL35)</f>
        <v/>
      </c>
      <c r="AM29" s="353" t="str">
        <f>CONCATENATE('Fy1 mål alla nivåer'!AM35)</f>
        <v/>
      </c>
      <c r="AN29" s="353" t="str">
        <f>CONCATENATE('Fy1 mål alla nivåer'!AN35)</f>
        <v/>
      </c>
      <c r="AO29" s="353" t="str">
        <f>CONCATENATE('Fy1 mål alla nivåer'!AO35)</f>
        <v/>
      </c>
      <c r="AP29" s="353" t="str">
        <f>CONCATENATE('Fy1 mål alla nivåer'!AP35)</f>
        <v/>
      </c>
      <c r="AQ29" s="353" t="str">
        <f>CONCATENATE('Fy1 mål alla nivåer'!AQ35)</f>
        <v/>
      </c>
      <c r="AR29" s="353" t="str">
        <f>CONCATENATE('Fy1 mål alla nivåer'!AR35)</f>
        <v/>
      </c>
      <c r="AS29" s="353" t="str">
        <f>CONCATENATE('Fy1 mål alla nivåer'!AS35)</f>
        <v/>
      </c>
      <c r="AT29" s="353" t="str">
        <f>CONCATENATE('Fy1 mål alla nivåer'!AT35)</f>
        <v/>
      </c>
      <c r="AU29" s="353" t="str">
        <f>CONCATENATE('Fy1 mål alla nivåer'!AU35)</f>
        <v/>
      </c>
      <c r="AV29" s="353" t="str">
        <f>CONCATENATE('Fy1 mål alla nivåer'!AV35)</f>
        <v/>
      </c>
      <c r="AW29" s="353" t="str">
        <f>CONCATENATE('Fy1 mål alla nivåer'!AW35)</f>
        <v/>
      </c>
      <c r="AX29" s="353" t="str">
        <f>CONCATENATE('Fy1 mål alla nivåer'!AX35)</f>
        <v/>
      </c>
      <c r="AY29" s="353" t="str">
        <f>CONCATENATE('Fy1 mål alla nivåer'!AY35)</f>
        <v/>
      </c>
      <c r="AZ29" s="353" t="str">
        <f>CONCATENATE('Fy1 mål alla nivåer'!AZ35)</f>
        <v/>
      </c>
      <c r="BA29" s="353" t="str">
        <f>CONCATENATE('Fy1 mål alla nivåer'!BA35)</f>
        <v/>
      </c>
      <c r="BB29" s="353" t="str">
        <f>CONCATENATE('Fy1 mål alla nivåer'!BB35)</f>
        <v/>
      </c>
      <c r="BC29" s="353" t="str">
        <f>CONCATENATE('Fy1 mål alla nivåer'!BC35)</f>
        <v/>
      </c>
      <c r="BD29" s="353" t="str">
        <f>CONCATENATE('Fy1 mål alla nivåer'!BD35)</f>
        <v/>
      </c>
      <c r="BE29" s="353" t="str">
        <f>CONCATENATE('Fy1 mål alla nivåer'!BE35)</f>
        <v/>
      </c>
      <c r="BF29" s="353" t="str">
        <f>CONCATENATE('Fy1 mål alla nivåer'!BF35)</f>
        <v/>
      </c>
      <c r="BG29" s="353" t="str">
        <f>CONCATENATE('Fy1 mål alla nivåer'!BG35)</f>
        <v/>
      </c>
      <c r="BH29" s="353" t="str">
        <f>CONCATENATE('Fy1 mål alla nivåer'!BH35)</f>
        <v/>
      </c>
      <c r="BI29" s="353" t="str">
        <f>CONCATENATE('Fy1 mål alla nivåer'!BI35)</f>
        <v/>
      </c>
      <c r="BJ29" s="353" t="str">
        <f>CONCATENATE('Fy1 mål alla nivåer'!BJ35)</f>
        <v/>
      </c>
      <c r="BK29" s="353" t="str">
        <f>CONCATENATE('Fy1 mål alla nivåer'!BK35)</f>
        <v/>
      </c>
      <c r="BL29" s="353" t="str">
        <f>CONCATENATE('Fy1 mål alla nivåer'!BL35)</f>
        <v/>
      </c>
      <c r="BM29" s="353" t="str">
        <f>CONCATENATE('Fy1 mål alla nivåer'!BM35)</f>
        <v/>
      </c>
      <c r="BN29" s="353" t="str">
        <f>CONCATENATE('Fy1 mål alla nivåer'!CL35)</f>
        <v/>
      </c>
      <c r="BO29" s="353" t="str">
        <f>CONCATENATE('Fy1 mål alla nivåer'!CM35)</f>
        <v>X</v>
      </c>
      <c r="BP29" s="353" t="str">
        <f>CONCATENATE('Fy1 mål alla nivåer'!CN35)</f>
        <v>0</v>
      </c>
      <c r="BQ29" s="353" t="str">
        <f>CONCATENATE('Fy1 mål alla nivåer'!CO35)</f>
        <v>0</v>
      </c>
      <c r="BR29" s="353" t="str">
        <f>CONCATENATE('Fy1 mål alla nivåer'!CP35)</f>
        <v>0</v>
      </c>
      <c r="BS29" s="353" t="str">
        <f>CONCATENATE('Fy1 mål alla nivåer'!CQ35)</f>
        <v>0</v>
      </c>
      <c r="BT29" s="353" t="str">
        <f>CONCATENATE('Fy1 mål alla nivåer'!CR35)</f>
        <v>0</v>
      </c>
      <c r="BU29" s="353" t="str">
        <f>CONCATENATE('Fy1 mål alla nivåer'!CS35)</f>
        <v>0</v>
      </c>
      <c r="BV29" s="353" t="str">
        <f>CONCATENATE('Fy1 mål alla nivåer'!CT35)</f>
        <v>F</v>
      </c>
      <c r="BW29" s="324"/>
      <c r="BX29" s="354">
        <v>24</v>
      </c>
    </row>
    <row r="30" spans="1:76" ht="15" x14ac:dyDescent="0.25">
      <c r="A30" s="365" t="str">
        <f>CONCATENATE('Fy1 mål alla nivåer'!A36)</f>
        <v/>
      </c>
      <c r="B30" s="365" t="str">
        <f>CONCATENATE('Fy1 mål alla nivåer'!B36)</f>
        <v>Elev 25</v>
      </c>
      <c r="C30" s="365" t="str">
        <f>CONCATENATE('Fy1 mål alla nivåer'!C36)</f>
        <v/>
      </c>
      <c r="D30" s="365" t="str">
        <f>CONCATENATE('Fy1 mål alla nivåer'!D36)</f>
        <v/>
      </c>
      <c r="E30" s="365" t="str">
        <f>CONCATENATE('Fy1 mål alla nivåer'!E36)</f>
        <v/>
      </c>
      <c r="F30" s="353" t="str">
        <f>CONCATENATE('Fy1 mål alla nivåer'!F36)</f>
        <v/>
      </c>
      <c r="G30" s="353" t="str">
        <f>CONCATENATE('Fy1 mål alla nivåer'!G36)</f>
        <v/>
      </c>
      <c r="H30" s="353" t="str">
        <f>CONCATENATE('Fy1 mål alla nivåer'!H36)</f>
        <v/>
      </c>
      <c r="I30" s="353" t="str">
        <f>CONCATENATE('Fy1 mål alla nivåer'!I36)</f>
        <v/>
      </c>
      <c r="J30" s="353" t="str">
        <f>CONCATENATE('Fy1 mål alla nivåer'!J36)</f>
        <v/>
      </c>
      <c r="K30" s="353" t="str">
        <f>CONCATENATE('Fy1 mål alla nivåer'!K36)</f>
        <v/>
      </c>
      <c r="L30" s="353" t="str">
        <f>CONCATENATE('Fy1 mål alla nivåer'!L36)</f>
        <v/>
      </c>
      <c r="M30" s="353" t="str">
        <f>CONCATENATE('Fy1 mål alla nivåer'!M36)</f>
        <v/>
      </c>
      <c r="N30" s="353" t="str">
        <f>CONCATENATE('Fy1 mål alla nivåer'!N36)</f>
        <v/>
      </c>
      <c r="O30" s="353" t="str">
        <f>CONCATENATE('Fy1 mål alla nivåer'!O36)</f>
        <v/>
      </c>
      <c r="P30" s="353" t="str">
        <f>CONCATENATE('Fy1 mål alla nivåer'!P36)</f>
        <v/>
      </c>
      <c r="Q30" s="353" t="str">
        <f>CONCATENATE('Fy1 mål alla nivåer'!Q36)</f>
        <v/>
      </c>
      <c r="R30" s="353" t="str">
        <f>CONCATENATE('Fy1 mål alla nivåer'!R36)</f>
        <v/>
      </c>
      <c r="S30" s="353" t="str">
        <f>CONCATENATE('Fy1 mål alla nivåer'!S36)</f>
        <v/>
      </c>
      <c r="T30" s="353" t="str">
        <f>CONCATENATE('Fy1 mål alla nivåer'!T36)</f>
        <v/>
      </c>
      <c r="U30" s="353" t="str">
        <f>CONCATENATE('Fy1 mål alla nivåer'!U36)</f>
        <v/>
      </c>
      <c r="V30" s="353" t="str">
        <f>CONCATENATE('Fy1 mål alla nivåer'!V36)</f>
        <v/>
      </c>
      <c r="W30" s="353" t="str">
        <f>CONCATENATE('Fy1 mål alla nivåer'!W36)</f>
        <v/>
      </c>
      <c r="X30" s="353" t="str">
        <f>CONCATENATE('Fy1 mål alla nivåer'!X36)</f>
        <v/>
      </c>
      <c r="Y30" s="353" t="str">
        <f>CONCATENATE('Fy1 mål alla nivåer'!Y36)</f>
        <v/>
      </c>
      <c r="Z30" s="353" t="str">
        <f>CONCATENATE('Fy1 mål alla nivåer'!Z36)</f>
        <v/>
      </c>
      <c r="AA30" s="353" t="str">
        <f>CONCATENATE('Fy1 mål alla nivåer'!AA36)</f>
        <v/>
      </c>
      <c r="AB30" s="353" t="str">
        <f>CONCATENATE('Fy1 mål alla nivåer'!AB36)</f>
        <v/>
      </c>
      <c r="AC30" s="353" t="str">
        <f>CONCATENATE('Fy1 mål alla nivåer'!AC36)</f>
        <v/>
      </c>
      <c r="AD30" s="353" t="str">
        <f>CONCATENATE('Fy1 mål alla nivåer'!AD36)</f>
        <v/>
      </c>
      <c r="AE30" s="353" t="str">
        <f>CONCATENATE('Fy1 mål alla nivåer'!AE36)</f>
        <v/>
      </c>
      <c r="AF30" s="353" t="str">
        <f>CONCATENATE('Fy1 mål alla nivåer'!AF36)</f>
        <v/>
      </c>
      <c r="AG30" s="353" t="str">
        <f>CONCATENATE('Fy1 mål alla nivåer'!AG36)</f>
        <v/>
      </c>
      <c r="AH30" s="353" t="str">
        <f>CONCATENATE('Fy1 mål alla nivåer'!AH36)</f>
        <v/>
      </c>
      <c r="AI30" s="353" t="str">
        <f>CONCATENATE('Fy1 mål alla nivåer'!AI36)</f>
        <v/>
      </c>
      <c r="AJ30" s="353" t="str">
        <f>CONCATENATE('Fy1 mål alla nivåer'!AJ36)</f>
        <v/>
      </c>
      <c r="AK30" s="353" t="str">
        <f>CONCATENATE('Fy1 mål alla nivåer'!AK36)</f>
        <v/>
      </c>
      <c r="AL30" s="353" t="str">
        <f>CONCATENATE('Fy1 mål alla nivåer'!AL36)</f>
        <v/>
      </c>
      <c r="AM30" s="353" t="str">
        <f>CONCATENATE('Fy1 mål alla nivåer'!AM36)</f>
        <v/>
      </c>
      <c r="AN30" s="353" t="str">
        <f>CONCATENATE('Fy1 mål alla nivåer'!AN36)</f>
        <v/>
      </c>
      <c r="AO30" s="353" t="str">
        <f>CONCATENATE('Fy1 mål alla nivåer'!AO36)</f>
        <v/>
      </c>
      <c r="AP30" s="353" t="str">
        <f>CONCATENATE('Fy1 mål alla nivåer'!AP36)</f>
        <v/>
      </c>
      <c r="AQ30" s="353" t="str">
        <f>CONCATENATE('Fy1 mål alla nivåer'!AQ36)</f>
        <v/>
      </c>
      <c r="AR30" s="353" t="str">
        <f>CONCATENATE('Fy1 mål alla nivåer'!AR36)</f>
        <v/>
      </c>
      <c r="AS30" s="353" t="str">
        <f>CONCATENATE('Fy1 mål alla nivåer'!AS36)</f>
        <v/>
      </c>
      <c r="AT30" s="353" t="str">
        <f>CONCATENATE('Fy1 mål alla nivåer'!AT36)</f>
        <v/>
      </c>
      <c r="AU30" s="353" t="str">
        <f>CONCATENATE('Fy1 mål alla nivåer'!AU36)</f>
        <v/>
      </c>
      <c r="AV30" s="353" t="str">
        <f>CONCATENATE('Fy1 mål alla nivåer'!AV36)</f>
        <v/>
      </c>
      <c r="AW30" s="353" t="str">
        <f>CONCATENATE('Fy1 mål alla nivåer'!AW36)</f>
        <v/>
      </c>
      <c r="AX30" s="353" t="str">
        <f>CONCATENATE('Fy1 mål alla nivåer'!AX36)</f>
        <v/>
      </c>
      <c r="AY30" s="353" t="str">
        <f>CONCATENATE('Fy1 mål alla nivåer'!AY36)</f>
        <v/>
      </c>
      <c r="AZ30" s="353" t="str">
        <f>CONCATENATE('Fy1 mål alla nivåer'!AZ36)</f>
        <v/>
      </c>
      <c r="BA30" s="353" t="str">
        <f>CONCATENATE('Fy1 mål alla nivåer'!BA36)</f>
        <v/>
      </c>
      <c r="BB30" s="353" t="str">
        <f>CONCATENATE('Fy1 mål alla nivåer'!BB36)</f>
        <v/>
      </c>
      <c r="BC30" s="353" t="str">
        <f>CONCATENATE('Fy1 mål alla nivåer'!BC36)</f>
        <v/>
      </c>
      <c r="BD30" s="353" t="str">
        <f>CONCATENATE('Fy1 mål alla nivåer'!BD36)</f>
        <v/>
      </c>
      <c r="BE30" s="353" t="str">
        <f>CONCATENATE('Fy1 mål alla nivåer'!BE36)</f>
        <v/>
      </c>
      <c r="BF30" s="353" t="str">
        <f>CONCATENATE('Fy1 mål alla nivåer'!BF36)</f>
        <v/>
      </c>
      <c r="BG30" s="353" t="str">
        <f>CONCATENATE('Fy1 mål alla nivåer'!BG36)</f>
        <v/>
      </c>
      <c r="BH30" s="353" t="str">
        <f>CONCATENATE('Fy1 mål alla nivåer'!BH36)</f>
        <v/>
      </c>
      <c r="BI30" s="353" t="str">
        <f>CONCATENATE('Fy1 mål alla nivåer'!BI36)</f>
        <v/>
      </c>
      <c r="BJ30" s="353" t="str">
        <f>CONCATENATE('Fy1 mål alla nivåer'!BJ36)</f>
        <v/>
      </c>
      <c r="BK30" s="353" t="str">
        <f>CONCATENATE('Fy1 mål alla nivåer'!BK36)</f>
        <v/>
      </c>
      <c r="BL30" s="353" t="str">
        <f>CONCATENATE('Fy1 mål alla nivåer'!BL36)</f>
        <v/>
      </c>
      <c r="BM30" s="353" t="str">
        <f>CONCATENATE('Fy1 mål alla nivåer'!BM36)</f>
        <v/>
      </c>
      <c r="BN30" s="353" t="str">
        <f>CONCATENATE('Fy1 mål alla nivåer'!CL36)</f>
        <v/>
      </c>
      <c r="BO30" s="353" t="str">
        <f>CONCATENATE('Fy1 mål alla nivåer'!CM36)</f>
        <v>X</v>
      </c>
      <c r="BP30" s="353" t="str">
        <f>CONCATENATE('Fy1 mål alla nivåer'!CN36)</f>
        <v>0</v>
      </c>
      <c r="BQ30" s="353" t="str">
        <f>CONCATENATE('Fy1 mål alla nivåer'!CO36)</f>
        <v>0</v>
      </c>
      <c r="BR30" s="353" t="str">
        <f>CONCATENATE('Fy1 mål alla nivåer'!CP36)</f>
        <v>0</v>
      </c>
      <c r="BS30" s="353" t="str">
        <f>CONCATENATE('Fy1 mål alla nivåer'!CQ36)</f>
        <v>0</v>
      </c>
      <c r="BT30" s="353" t="str">
        <f>CONCATENATE('Fy1 mål alla nivåer'!CR36)</f>
        <v>0</v>
      </c>
      <c r="BU30" s="353" t="str">
        <f>CONCATENATE('Fy1 mål alla nivåer'!CS36)</f>
        <v>0</v>
      </c>
      <c r="BV30" s="353" t="str">
        <f>CONCATENATE('Fy1 mål alla nivåer'!CT36)</f>
        <v>F</v>
      </c>
      <c r="BW30" s="324"/>
      <c r="BX30" s="354">
        <v>25</v>
      </c>
    </row>
    <row r="31" spans="1:76" ht="15" x14ac:dyDescent="0.25">
      <c r="A31" s="365" t="str">
        <f>CONCATENATE('Fy1 mål alla nivåer'!A37)</f>
        <v/>
      </c>
      <c r="B31" s="365" t="str">
        <f>CONCATENATE('Fy1 mål alla nivåer'!B37)</f>
        <v>Elev 26</v>
      </c>
      <c r="C31" s="365" t="str">
        <f>CONCATENATE('Fy1 mål alla nivåer'!C37)</f>
        <v/>
      </c>
      <c r="D31" s="365" t="str">
        <f>CONCATENATE('Fy1 mål alla nivåer'!D37)</f>
        <v/>
      </c>
      <c r="E31" s="365" t="str">
        <f>CONCATENATE('Fy1 mål alla nivåer'!E37)</f>
        <v/>
      </c>
      <c r="F31" s="353" t="str">
        <f>CONCATENATE('Fy1 mål alla nivåer'!F37)</f>
        <v/>
      </c>
      <c r="G31" s="353" t="str">
        <f>CONCATENATE('Fy1 mål alla nivåer'!G37)</f>
        <v/>
      </c>
      <c r="H31" s="353" t="str">
        <f>CONCATENATE('Fy1 mål alla nivåer'!H37)</f>
        <v/>
      </c>
      <c r="I31" s="353" t="str">
        <f>CONCATENATE('Fy1 mål alla nivåer'!I37)</f>
        <v/>
      </c>
      <c r="J31" s="353" t="str">
        <f>CONCATENATE('Fy1 mål alla nivåer'!J37)</f>
        <v/>
      </c>
      <c r="K31" s="353" t="str">
        <f>CONCATENATE('Fy1 mål alla nivåer'!K37)</f>
        <v/>
      </c>
      <c r="L31" s="353" t="str">
        <f>CONCATENATE('Fy1 mål alla nivåer'!L37)</f>
        <v/>
      </c>
      <c r="M31" s="353" t="str">
        <f>CONCATENATE('Fy1 mål alla nivåer'!M37)</f>
        <v/>
      </c>
      <c r="N31" s="353" t="str">
        <f>CONCATENATE('Fy1 mål alla nivåer'!N37)</f>
        <v/>
      </c>
      <c r="O31" s="353" t="str">
        <f>CONCATENATE('Fy1 mål alla nivåer'!O37)</f>
        <v/>
      </c>
      <c r="P31" s="353" t="str">
        <f>CONCATENATE('Fy1 mål alla nivåer'!P37)</f>
        <v/>
      </c>
      <c r="Q31" s="353" t="str">
        <f>CONCATENATE('Fy1 mål alla nivåer'!Q37)</f>
        <v/>
      </c>
      <c r="R31" s="353" t="str">
        <f>CONCATENATE('Fy1 mål alla nivåer'!R37)</f>
        <v/>
      </c>
      <c r="S31" s="353" t="str">
        <f>CONCATENATE('Fy1 mål alla nivåer'!S37)</f>
        <v/>
      </c>
      <c r="T31" s="353" t="str">
        <f>CONCATENATE('Fy1 mål alla nivåer'!T37)</f>
        <v/>
      </c>
      <c r="U31" s="353" t="str">
        <f>CONCATENATE('Fy1 mål alla nivåer'!U37)</f>
        <v/>
      </c>
      <c r="V31" s="353" t="str">
        <f>CONCATENATE('Fy1 mål alla nivåer'!V37)</f>
        <v/>
      </c>
      <c r="W31" s="353" t="str">
        <f>CONCATENATE('Fy1 mål alla nivåer'!W37)</f>
        <v/>
      </c>
      <c r="X31" s="353" t="str">
        <f>CONCATENATE('Fy1 mål alla nivåer'!X37)</f>
        <v/>
      </c>
      <c r="Y31" s="353" t="str">
        <f>CONCATENATE('Fy1 mål alla nivåer'!Y37)</f>
        <v/>
      </c>
      <c r="Z31" s="353" t="str">
        <f>CONCATENATE('Fy1 mål alla nivåer'!Z37)</f>
        <v/>
      </c>
      <c r="AA31" s="353" t="str">
        <f>CONCATENATE('Fy1 mål alla nivåer'!AA37)</f>
        <v/>
      </c>
      <c r="AB31" s="353" t="str">
        <f>CONCATENATE('Fy1 mål alla nivåer'!AB37)</f>
        <v/>
      </c>
      <c r="AC31" s="353" t="str">
        <f>CONCATENATE('Fy1 mål alla nivåer'!AC37)</f>
        <v/>
      </c>
      <c r="AD31" s="353" t="str">
        <f>CONCATENATE('Fy1 mål alla nivåer'!AD37)</f>
        <v/>
      </c>
      <c r="AE31" s="353" t="str">
        <f>CONCATENATE('Fy1 mål alla nivåer'!AE37)</f>
        <v/>
      </c>
      <c r="AF31" s="353" t="str">
        <f>CONCATENATE('Fy1 mål alla nivåer'!AF37)</f>
        <v/>
      </c>
      <c r="AG31" s="353" t="str">
        <f>CONCATENATE('Fy1 mål alla nivåer'!AG37)</f>
        <v/>
      </c>
      <c r="AH31" s="353" t="str">
        <f>CONCATENATE('Fy1 mål alla nivåer'!AH37)</f>
        <v/>
      </c>
      <c r="AI31" s="353" t="str">
        <f>CONCATENATE('Fy1 mål alla nivåer'!AI37)</f>
        <v/>
      </c>
      <c r="AJ31" s="353" t="str">
        <f>CONCATENATE('Fy1 mål alla nivåer'!AJ37)</f>
        <v/>
      </c>
      <c r="AK31" s="353" t="str">
        <f>CONCATENATE('Fy1 mål alla nivåer'!AK37)</f>
        <v/>
      </c>
      <c r="AL31" s="353" t="str">
        <f>CONCATENATE('Fy1 mål alla nivåer'!AL37)</f>
        <v/>
      </c>
      <c r="AM31" s="353" t="str">
        <f>CONCATENATE('Fy1 mål alla nivåer'!AM37)</f>
        <v/>
      </c>
      <c r="AN31" s="353" t="str">
        <f>CONCATENATE('Fy1 mål alla nivåer'!AN37)</f>
        <v/>
      </c>
      <c r="AO31" s="353" t="str">
        <f>CONCATENATE('Fy1 mål alla nivåer'!AO37)</f>
        <v/>
      </c>
      <c r="AP31" s="353" t="str">
        <f>CONCATENATE('Fy1 mål alla nivåer'!AP37)</f>
        <v/>
      </c>
      <c r="AQ31" s="353" t="str">
        <f>CONCATENATE('Fy1 mål alla nivåer'!AQ37)</f>
        <v/>
      </c>
      <c r="AR31" s="353" t="str">
        <f>CONCATENATE('Fy1 mål alla nivåer'!AR37)</f>
        <v/>
      </c>
      <c r="AS31" s="353" t="str">
        <f>CONCATENATE('Fy1 mål alla nivåer'!AS37)</f>
        <v/>
      </c>
      <c r="AT31" s="353" t="str">
        <f>CONCATENATE('Fy1 mål alla nivåer'!AT37)</f>
        <v/>
      </c>
      <c r="AU31" s="353" t="str">
        <f>CONCATENATE('Fy1 mål alla nivåer'!AU37)</f>
        <v/>
      </c>
      <c r="AV31" s="353" t="str">
        <f>CONCATENATE('Fy1 mål alla nivåer'!AV37)</f>
        <v/>
      </c>
      <c r="AW31" s="353" t="str">
        <f>CONCATENATE('Fy1 mål alla nivåer'!AW37)</f>
        <v/>
      </c>
      <c r="AX31" s="353" t="str">
        <f>CONCATENATE('Fy1 mål alla nivåer'!AX37)</f>
        <v/>
      </c>
      <c r="AY31" s="353" t="str">
        <f>CONCATENATE('Fy1 mål alla nivåer'!AY37)</f>
        <v/>
      </c>
      <c r="AZ31" s="353" t="str">
        <f>CONCATENATE('Fy1 mål alla nivåer'!AZ37)</f>
        <v/>
      </c>
      <c r="BA31" s="353" t="str">
        <f>CONCATENATE('Fy1 mål alla nivåer'!BA37)</f>
        <v/>
      </c>
      <c r="BB31" s="353" t="str">
        <f>CONCATENATE('Fy1 mål alla nivåer'!BB37)</f>
        <v/>
      </c>
      <c r="BC31" s="353" t="str">
        <f>CONCATENATE('Fy1 mål alla nivåer'!BC37)</f>
        <v/>
      </c>
      <c r="BD31" s="353" t="str">
        <f>CONCATENATE('Fy1 mål alla nivåer'!BD37)</f>
        <v/>
      </c>
      <c r="BE31" s="353" t="str">
        <f>CONCATENATE('Fy1 mål alla nivåer'!BE37)</f>
        <v/>
      </c>
      <c r="BF31" s="353" t="str">
        <f>CONCATENATE('Fy1 mål alla nivåer'!BF37)</f>
        <v/>
      </c>
      <c r="BG31" s="353" t="str">
        <f>CONCATENATE('Fy1 mål alla nivåer'!BG37)</f>
        <v/>
      </c>
      <c r="BH31" s="353" t="str">
        <f>CONCATENATE('Fy1 mål alla nivåer'!BH37)</f>
        <v/>
      </c>
      <c r="BI31" s="353" t="str">
        <f>CONCATENATE('Fy1 mål alla nivåer'!BI37)</f>
        <v/>
      </c>
      <c r="BJ31" s="353" t="str">
        <f>CONCATENATE('Fy1 mål alla nivåer'!BJ37)</f>
        <v/>
      </c>
      <c r="BK31" s="353" t="str">
        <f>CONCATENATE('Fy1 mål alla nivåer'!BK37)</f>
        <v/>
      </c>
      <c r="BL31" s="353" t="str">
        <f>CONCATENATE('Fy1 mål alla nivåer'!BL37)</f>
        <v/>
      </c>
      <c r="BM31" s="353" t="str">
        <f>CONCATENATE('Fy1 mål alla nivåer'!BM37)</f>
        <v/>
      </c>
      <c r="BN31" s="353" t="str">
        <f>CONCATENATE('Fy1 mål alla nivåer'!CL37)</f>
        <v/>
      </c>
      <c r="BO31" s="353" t="str">
        <f>CONCATENATE('Fy1 mål alla nivåer'!CM37)</f>
        <v>X</v>
      </c>
      <c r="BP31" s="353" t="str">
        <f>CONCATENATE('Fy1 mål alla nivåer'!CN37)</f>
        <v>0</v>
      </c>
      <c r="BQ31" s="353" t="str">
        <f>CONCATENATE('Fy1 mål alla nivåer'!CO37)</f>
        <v>0</v>
      </c>
      <c r="BR31" s="353" t="str">
        <f>CONCATENATE('Fy1 mål alla nivåer'!CP37)</f>
        <v>0</v>
      </c>
      <c r="BS31" s="353" t="str">
        <f>CONCATENATE('Fy1 mål alla nivåer'!CQ37)</f>
        <v>0</v>
      </c>
      <c r="BT31" s="353" t="str">
        <f>CONCATENATE('Fy1 mål alla nivåer'!CR37)</f>
        <v>0</v>
      </c>
      <c r="BU31" s="353" t="str">
        <f>CONCATENATE('Fy1 mål alla nivåer'!CS37)</f>
        <v>0</v>
      </c>
      <c r="BV31" s="353" t="str">
        <f>CONCATENATE('Fy1 mål alla nivåer'!CT37)</f>
        <v>F</v>
      </c>
      <c r="BW31" s="324"/>
      <c r="BX31" s="354">
        <v>26</v>
      </c>
    </row>
    <row r="32" spans="1:76" ht="15" x14ac:dyDescent="0.25">
      <c r="A32" s="365" t="str">
        <f>CONCATENATE('Fy1 mål alla nivåer'!A38)</f>
        <v/>
      </c>
      <c r="B32" s="365" t="str">
        <f>CONCATENATE('Fy1 mål alla nivåer'!B38)</f>
        <v>Elev 27</v>
      </c>
      <c r="C32" s="365" t="str">
        <f>CONCATENATE('Fy1 mål alla nivåer'!C38)</f>
        <v/>
      </c>
      <c r="D32" s="365" t="str">
        <f>CONCATENATE('Fy1 mål alla nivåer'!D38)</f>
        <v/>
      </c>
      <c r="E32" s="365" t="str">
        <f>CONCATENATE('Fy1 mål alla nivåer'!E38)</f>
        <v/>
      </c>
      <c r="F32" s="353" t="str">
        <f>CONCATENATE('Fy1 mål alla nivåer'!F38)</f>
        <v/>
      </c>
      <c r="G32" s="353" t="str">
        <f>CONCATENATE('Fy1 mål alla nivåer'!G38)</f>
        <v/>
      </c>
      <c r="H32" s="353" t="str">
        <f>CONCATENATE('Fy1 mål alla nivåer'!H38)</f>
        <v/>
      </c>
      <c r="I32" s="353" t="str">
        <f>CONCATENATE('Fy1 mål alla nivåer'!I38)</f>
        <v/>
      </c>
      <c r="J32" s="353" t="str">
        <f>CONCATENATE('Fy1 mål alla nivåer'!J38)</f>
        <v/>
      </c>
      <c r="K32" s="353" t="str">
        <f>CONCATENATE('Fy1 mål alla nivåer'!K38)</f>
        <v/>
      </c>
      <c r="L32" s="353" t="str">
        <f>CONCATENATE('Fy1 mål alla nivåer'!L38)</f>
        <v/>
      </c>
      <c r="M32" s="353" t="str">
        <f>CONCATENATE('Fy1 mål alla nivåer'!M38)</f>
        <v/>
      </c>
      <c r="N32" s="353" t="str">
        <f>CONCATENATE('Fy1 mål alla nivåer'!N38)</f>
        <v/>
      </c>
      <c r="O32" s="353" t="str">
        <f>CONCATENATE('Fy1 mål alla nivåer'!O38)</f>
        <v/>
      </c>
      <c r="P32" s="353" t="str">
        <f>CONCATENATE('Fy1 mål alla nivåer'!P38)</f>
        <v/>
      </c>
      <c r="Q32" s="353" t="str">
        <f>CONCATENATE('Fy1 mål alla nivåer'!Q38)</f>
        <v/>
      </c>
      <c r="R32" s="353" t="str">
        <f>CONCATENATE('Fy1 mål alla nivåer'!R38)</f>
        <v/>
      </c>
      <c r="S32" s="353" t="str">
        <f>CONCATENATE('Fy1 mål alla nivåer'!S38)</f>
        <v/>
      </c>
      <c r="T32" s="353" t="str">
        <f>CONCATENATE('Fy1 mål alla nivåer'!T38)</f>
        <v/>
      </c>
      <c r="U32" s="353" t="str">
        <f>CONCATENATE('Fy1 mål alla nivåer'!U38)</f>
        <v/>
      </c>
      <c r="V32" s="353" t="str">
        <f>CONCATENATE('Fy1 mål alla nivåer'!V38)</f>
        <v/>
      </c>
      <c r="W32" s="353" t="str">
        <f>CONCATENATE('Fy1 mål alla nivåer'!W38)</f>
        <v/>
      </c>
      <c r="X32" s="353" t="str">
        <f>CONCATENATE('Fy1 mål alla nivåer'!X38)</f>
        <v/>
      </c>
      <c r="Y32" s="353" t="str">
        <f>CONCATENATE('Fy1 mål alla nivåer'!Y38)</f>
        <v/>
      </c>
      <c r="Z32" s="353" t="str">
        <f>CONCATENATE('Fy1 mål alla nivåer'!Z38)</f>
        <v/>
      </c>
      <c r="AA32" s="353" t="str">
        <f>CONCATENATE('Fy1 mål alla nivåer'!AA38)</f>
        <v/>
      </c>
      <c r="AB32" s="353" t="str">
        <f>CONCATENATE('Fy1 mål alla nivåer'!AB38)</f>
        <v/>
      </c>
      <c r="AC32" s="353" t="str">
        <f>CONCATENATE('Fy1 mål alla nivåer'!AC38)</f>
        <v/>
      </c>
      <c r="AD32" s="353" t="str">
        <f>CONCATENATE('Fy1 mål alla nivåer'!AD38)</f>
        <v/>
      </c>
      <c r="AE32" s="353" t="str">
        <f>CONCATENATE('Fy1 mål alla nivåer'!AE38)</f>
        <v/>
      </c>
      <c r="AF32" s="353" t="str">
        <f>CONCATENATE('Fy1 mål alla nivåer'!AF38)</f>
        <v/>
      </c>
      <c r="AG32" s="353" t="str">
        <f>CONCATENATE('Fy1 mål alla nivåer'!AG38)</f>
        <v/>
      </c>
      <c r="AH32" s="353" t="str">
        <f>CONCATENATE('Fy1 mål alla nivåer'!AH38)</f>
        <v/>
      </c>
      <c r="AI32" s="353" t="str">
        <f>CONCATENATE('Fy1 mål alla nivåer'!AI38)</f>
        <v/>
      </c>
      <c r="AJ32" s="353" t="str">
        <f>CONCATENATE('Fy1 mål alla nivåer'!AJ38)</f>
        <v/>
      </c>
      <c r="AK32" s="353" t="str">
        <f>CONCATENATE('Fy1 mål alla nivåer'!AK38)</f>
        <v/>
      </c>
      <c r="AL32" s="353" t="str">
        <f>CONCATENATE('Fy1 mål alla nivåer'!AL38)</f>
        <v/>
      </c>
      <c r="AM32" s="353" t="str">
        <f>CONCATENATE('Fy1 mål alla nivåer'!AM38)</f>
        <v/>
      </c>
      <c r="AN32" s="353" t="str">
        <f>CONCATENATE('Fy1 mål alla nivåer'!AN38)</f>
        <v/>
      </c>
      <c r="AO32" s="353" t="str">
        <f>CONCATENATE('Fy1 mål alla nivåer'!AO38)</f>
        <v/>
      </c>
      <c r="AP32" s="353" t="str">
        <f>CONCATENATE('Fy1 mål alla nivåer'!AP38)</f>
        <v/>
      </c>
      <c r="AQ32" s="353" t="str">
        <f>CONCATENATE('Fy1 mål alla nivåer'!AQ38)</f>
        <v/>
      </c>
      <c r="AR32" s="353" t="str">
        <f>CONCATENATE('Fy1 mål alla nivåer'!AR38)</f>
        <v/>
      </c>
      <c r="AS32" s="353" t="str">
        <f>CONCATENATE('Fy1 mål alla nivåer'!AS38)</f>
        <v/>
      </c>
      <c r="AT32" s="353" t="str">
        <f>CONCATENATE('Fy1 mål alla nivåer'!AT38)</f>
        <v/>
      </c>
      <c r="AU32" s="353" t="str">
        <f>CONCATENATE('Fy1 mål alla nivåer'!AU38)</f>
        <v/>
      </c>
      <c r="AV32" s="353" t="str">
        <f>CONCATENATE('Fy1 mål alla nivåer'!AV38)</f>
        <v/>
      </c>
      <c r="AW32" s="353" t="str">
        <f>CONCATENATE('Fy1 mål alla nivåer'!AW38)</f>
        <v/>
      </c>
      <c r="AX32" s="353" t="str">
        <f>CONCATENATE('Fy1 mål alla nivåer'!AX38)</f>
        <v/>
      </c>
      <c r="AY32" s="353" t="str">
        <f>CONCATENATE('Fy1 mål alla nivåer'!AY38)</f>
        <v/>
      </c>
      <c r="AZ32" s="353" t="str">
        <f>CONCATENATE('Fy1 mål alla nivåer'!AZ38)</f>
        <v/>
      </c>
      <c r="BA32" s="353" t="str">
        <f>CONCATENATE('Fy1 mål alla nivåer'!BA38)</f>
        <v/>
      </c>
      <c r="BB32" s="353" t="str">
        <f>CONCATENATE('Fy1 mål alla nivåer'!BB38)</f>
        <v/>
      </c>
      <c r="BC32" s="353" t="str">
        <f>CONCATENATE('Fy1 mål alla nivåer'!BC38)</f>
        <v/>
      </c>
      <c r="BD32" s="353" t="str">
        <f>CONCATENATE('Fy1 mål alla nivåer'!BD38)</f>
        <v/>
      </c>
      <c r="BE32" s="353" t="str">
        <f>CONCATENATE('Fy1 mål alla nivåer'!BE38)</f>
        <v/>
      </c>
      <c r="BF32" s="353" t="str">
        <f>CONCATENATE('Fy1 mål alla nivåer'!BF38)</f>
        <v/>
      </c>
      <c r="BG32" s="353" t="str">
        <f>CONCATENATE('Fy1 mål alla nivåer'!BG38)</f>
        <v/>
      </c>
      <c r="BH32" s="353" t="str">
        <f>CONCATENATE('Fy1 mål alla nivåer'!BH38)</f>
        <v/>
      </c>
      <c r="BI32" s="353" t="str">
        <f>CONCATENATE('Fy1 mål alla nivåer'!BI38)</f>
        <v/>
      </c>
      <c r="BJ32" s="353" t="str">
        <f>CONCATENATE('Fy1 mål alla nivåer'!BJ38)</f>
        <v/>
      </c>
      <c r="BK32" s="353" t="str">
        <f>CONCATENATE('Fy1 mål alla nivåer'!BK38)</f>
        <v/>
      </c>
      <c r="BL32" s="353" t="str">
        <f>CONCATENATE('Fy1 mål alla nivåer'!BL38)</f>
        <v/>
      </c>
      <c r="BM32" s="353" t="str">
        <f>CONCATENATE('Fy1 mål alla nivåer'!BM38)</f>
        <v/>
      </c>
      <c r="BN32" s="353" t="str">
        <f>CONCATENATE('Fy1 mål alla nivåer'!CL38)</f>
        <v/>
      </c>
      <c r="BO32" s="353" t="str">
        <f>CONCATENATE('Fy1 mål alla nivåer'!CM38)</f>
        <v>X</v>
      </c>
      <c r="BP32" s="353" t="str">
        <f>CONCATENATE('Fy1 mål alla nivåer'!CN38)</f>
        <v>0</v>
      </c>
      <c r="BQ32" s="353" t="str">
        <f>CONCATENATE('Fy1 mål alla nivåer'!CO38)</f>
        <v>0</v>
      </c>
      <c r="BR32" s="353" t="str">
        <f>CONCATENATE('Fy1 mål alla nivåer'!CP38)</f>
        <v>0</v>
      </c>
      <c r="BS32" s="353" t="str">
        <f>CONCATENATE('Fy1 mål alla nivåer'!CQ38)</f>
        <v>0</v>
      </c>
      <c r="BT32" s="353" t="str">
        <f>CONCATENATE('Fy1 mål alla nivåer'!CR38)</f>
        <v>0</v>
      </c>
      <c r="BU32" s="353" t="str">
        <f>CONCATENATE('Fy1 mål alla nivåer'!CS38)</f>
        <v>0</v>
      </c>
      <c r="BV32" s="353" t="str">
        <f>CONCATENATE('Fy1 mål alla nivåer'!CT38)</f>
        <v>F</v>
      </c>
      <c r="BW32" s="324"/>
      <c r="BX32" s="354">
        <v>27</v>
      </c>
    </row>
    <row r="33" spans="1:76" ht="15" x14ac:dyDescent="0.25">
      <c r="A33" s="365" t="str">
        <f>CONCATENATE('Fy1 mål alla nivåer'!A39)</f>
        <v/>
      </c>
      <c r="B33" s="365" t="str">
        <f>CONCATENATE('Fy1 mål alla nivåer'!B39)</f>
        <v>Elev 28</v>
      </c>
      <c r="C33" s="365" t="str">
        <f>CONCATENATE('Fy1 mål alla nivåer'!C39)</f>
        <v/>
      </c>
      <c r="D33" s="365" t="str">
        <f>CONCATENATE('Fy1 mål alla nivåer'!D39)</f>
        <v/>
      </c>
      <c r="E33" s="365" t="str">
        <f>CONCATENATE('Fy1 mål alla nivåer'!E39)</f>
        <v/>
      </c>
      <c r="F33" s="353" t="str">
        <f>CONCATENATE('Fy1 mål alla nivåer'!F39)</f>
        <v/>
      </c>
      <c r="G33" s="353" t="str">
        <f>CONCATENATE('Fy1 mål alla nivåer'!G39)</f>
        <v/>
      </c>
      <c r="H33" s="353" t="str">
        <f>CONCATENATE('Fy1 mål alla nivåer'!H39)</f>
        <v/>
      </c>
      <c r="I33" s="353" t="str">
        <f>CONCATENATE('Fy1 mål alla nivåer'!I39)</f>
        <v/>
      </c>
      <c r="J33" s="353" t="str">
        <f>CONCATENATE('Fy1 mål alla nivåer'!J39)</f>
        <v/>
      </c>
      <c r="K33" s="353" t="str">
        <f>CONCATENATE('Fy1 mål alla nivåer'!K39)</f>
        <v/>
      </c>
      <c r="L33" s="353" t="str">
        <f>CONCATENATE('Fy1 mål alla nivåer'!L39)</f>
        <v/>
      </c>
      <c r="M33" s="353" t="str">
        <f>CONCATENATE('Fy1 mål alla nivåer'!M39)</f>
        <v/>
      </c>
      <c r="N33" s="353" t="str">
        <f>CONCATENATE('Fy1 mål alla nivåer'!N39)</f>
        <v/>
      </c>
      <c r="O33" s="353" t="str">
        <f>CONCATENATE('Fy1 mål alla nivåer'!O39)</f>
        <v/>
      </c>
      <c r="P33" s="353" t="str">
        <f>CONCATENATE('Fy1 mål alla nivåer'!P39)</f>
        <v/>
      </c>
      <c r="Q33" s="353" t="str">
        <f>CONCATENATE('Fy1 mål alla nivåer'!Q39)</f>
        <v/>
      </c>
      <c r="R33" s="353" t="str">
        <f>CONCATENATE('Fy1 mål alla nivåer'!R39)</f>
        <v/>
      </c>
      <c r="S33" s="353" t="str">
        <f>CONCATENATE('Fy1 mål alla nivåer'!S39)</f>
        <v/>
      </c>
      <c r="T33" s="353" t="str">
        <f>CONCATENATE('Fy1 mål alla nivåer'!T39)</f>
        <v/>
      </c>
      <c r="U33" s="353" t="str">
        <f>CONCATENATE('Fy1 mål alla nivåer'!U39)</f>
        <v/>
      </c>
      <c r="V33" s="353" t="str">
        <f>CONCATENATE('Fy1 mål alla nivåer'!V39)</f>
        <v/>
      </c>
      <c r="W33" s="353" t="str">
        <f>CONCATENATE('Fy1 mål alla nivåer'!W39)</f>
        <v/>
      </c>
      <c r="X33" s="353" t="str">
        <f>CONCATENATE('Fy1 mål alla nivåer'!X39)</f>
        <v/>
      </c>
      <c r="Y33" s="353" t="str">
        <f>CONCATENATE('Fy1 mål alla nivåer'!Y39)</f>
        <v/>
      </c>
      <c r="Z33" s="353" t="str">
        <f>CONCATENATE('Fy1 mål alla nivåer'!Z39)</f>
        <v/>
      </c>
      <c r="AA33" s="353" t="str">
        <f>CONCATENATE('Fy1 mål alla nivåer'!AA39)</f>
        <v/>
      </c>
      <c r="AB33" s="353" t="str">
        <f>CONCATENATE('Fy1 mål alla nivåer'!AB39)</f>
        <v/>
      </c>
      <c r="AC33" s="353" t="str">
        <f>CONCATENATE('Fy1 mål alla nivåer'!AC39)</f>
        <v/>
      </c>
      <c r="AD33" s="353" t="str">
        <f>CONCATENATE('Fy1 mål alla nivåer'!AD39)</f>
        <v/>
      </c>
      <c r="AE33" s="353" t="str">
        <f>CONCATENATE('Fy1 mål alla nivåer'!AE39)</f>
        <v/>
      </c>
      <c r="AF33" s="353" t="str">
        <f>CONCATENATE('Fy1 mål alla nivåer'!AF39)</f>
        <v/>
      </c>
      <c r="AG33" s="353" t="str">
        <f>CONCATENATE('Fy1 mål alla nivåer'!AG39)</f>
        <v/>
      </c>
      <c r="AH33" s="353" t="str">
        <f>CONCATENATE('Fy1 mål alla nivåer'!AH39)</f>
        <v/>
      </c>
      <c r="AI33" s="353" t="str">
        <f>CONCATENATE('Fy1 mål alla nivåer'!AI39)</f>
        <v/>
      </c>
      <c r="AJ33" s="353" t="str">
        <f>CONCATENATE('Fy1 mål alla nivåer'!AJ39)</f>
        <v/>
      </c>
      <c r="AK33" s="353" t="str">
        <f>CONCATENATE('Fy1 mål alla nivåer'!AK39)</f>
        <v/>
      </c>
      <c r="AL33" s="353" t="str">
        <f>CONCATENATE('Fy1 mål alla nivåer'!AL39)</f>
        <v/>
      </c>
      <c r="AM33" s="353" t="str">
        <f>CONCATENATE('Fy1 mål alla nivåer'!AM39)</f>
        <v/>
      </c>
      <c r="AN33" s="353" t="str">
        <f>CONCATENATE('Fy1 mål alla nivåer'!AN39)</f>
        <v/>
      </c>
      <c r="AO33" s="353" t="str">
        <f>CONCATENATE('Fy1 mål alla nivåer'!AO39)</f>
        <v/>
      </c>
      <c r="AP33" s="353" t="str">
        <f>CONCATENATE('Fy1 mål alla nivåer'!AP39)</f>
        <v/>
      </c>
      <c r="AQ33" s="353" t="str">
        <f>CONCATENATE('Fy1 mål alla nivåer'!AQ39)</f>
        <v/>
      </c>
      <c r="AR33" s="353" t="str">
        <f>CONCATENATE('Fy1 mål alla nivåer'!AR39)</f>
        <v/>
      </c>
      <c r="AS33" s="353" t="str">
        <f>CONCATENATE('Fy1 mål alla nivåer'!AS39)</f>
        <v/>
      </c>
      <c r="AT33" s="353" t="str">
        <f>CONCATENATE('Fy1 mål alla nivåer'!AT39)</f>
        <v/>
      </c>
      <c r="AU33" s="353" t="str">
        <f>CONCATENATE('Fy1 mål alla nivåer'!AU39)</f>
        <v/>
      </c>
      <c r="AV33" s="353" t="str">
        <f>CONCATENATE('Fy1 mål alla nivåer'!AV39)</f>
        <v/>
      </c>
      <c r="AW33" s="353" t="str">
        <f>CONCATENATE('Fy1 mål alla nivåer'!AW39)</f>
        <v/>
      </c>
      <c r="AX33" s="353" t="str">
        <f>CONCATENATE('Fy1 mål alla nivåer'!AX39)</f>
        <v/>
      </c>
      <c r="AY33" s="353" t="str">
        <f>CONCATENATE('Fy1 mål alla nivåer'!AY39)</f>
        <v/>
      </c>
      <c r="AZ33" s="353" t="str">
        <f>CONCATENATE('Fy1 mål alla nivåer'!AZ39)</f>
        <v/>
      </c>
      <c r="BA33" s="353" t="str">
        <f>CONCATENATE('Fy1 mål alla nivåer'!BA39)</f>
        <v/>
      </c>
      <c r="BB33" s="353" t="str">
        <f>CONCATENATE('Fy1 mål alla nivåer'!BB39)</f>
        <v/>
      </c>
      <c r="BC33" s="353" t="str">
        <f>CONCATENATE('Fy1 mål alla nivåer'!BC39)</f>
        <v/>
      </c>
      <c r="BD33" s="353" t="str">
        <f>CONCATENATE('Fy1 mål alla nivåer'!BD39)</f>
        <v/>
      </c>
      <c r="BE33" s="353" t="str">
        <f>CONCATENATE('Fy1 mål alla nivåer'!BE39)</f>
        <v/>
      </c>
      <c r="BF33" s="353" t="str">
        <f>CONCATENATE('Fy1 mål alla nivåer'!BF39)</f>
        <v/>
      </c>
      <c r="BG33" s="353" t="str">
        <f>CONCATENATE('Fy1 mål alla nivåer'!BG39)</f>
        <v/>
      </c>
      <c r="BH33" s="353" t="str">
        <f>CONCATENATE('Fy1 mål alla nivåer'!BH39)</f>
        <v/>
      </c>
      <c r="BI33" s="353" t="str">
        <f>CONCATENATE('Fy1 mål alla nivåer'!BI39)</f>
        <v/>
      </c>
      <c r="BJ33" s="353" t="str">
        <f>CONCATENATE('Fy1 mål alla nivåer'!BJ39)</f>
        <v/>
      </c>
      <c r="BK33" s="353" t="str">
        <f>CONCATENATE('Fy1 mål alla nivåer'!BK39)</f>
        <v/>
      </c>
      <c r="BL33" s="353" t="str">
        <f>CONCATENATE('Fy1 mål alla nivåer'!BL39)</f>
        <v/>
      </c>
      <c r="BM33" s="353" t="str">
        <f>CONCATENATE('Fy1 mål alla nivåer'!BM39)</f>
        <v/>
      </c>
      <c r="BN33" s="353" t="str">
        <f>CONCATENATE('Fy1 mål alla nivåer'!CL39)</f>
        <v/>
      </c>
      <c r="BO33" s="353" t="str">
        <f>CONCATENATE('Fy1 mål alla nivåer'!CM39)</f>
        <v>X</v>
      </c>
      <c r="BP33" s="353" t="str">
        <f>CONCATENATE('Fy1 mål alla nivåer'!CN39)</f>
        <v>0</v>
      </c>
      <c r="BQ33" s="353" t="str">
        <f>CONCATENATE('Fy1 mål alla nivåer'!CO39)</f>
        <v>0</v>
      </c>
      <c r="BR33" s="353" t="str">
        <f>CONCATENATE('Fy1 mål alla nivåer'!CP39)</f>
        <v>0</v>
      </c>
      <c r="BS33" s="353" t="str">
        <f>CONCATENATE('Fy1 mål alla nivåer'!CQ39)</f>
        <v>0</v>
      </c>
      <c r="BT33" s="353" t="str">
        <f>CONCATENATE('Fy1 mål alla nivåer'!CR39)</f>
        <v>0</v>
      </c>
      <c r="BU33" s="353" t="str">
        <f>CONCATENATE('Fy1 mål alla nivåer'!CS39)</f>
        <v>0</v>
      </c>
      <c r="BV33" s="353" t="str">
        <f>CONCATENATE('Fy1 mål alla nivåer'!CT39)</f>
        <v>F</v>
      </c>
      <c r="BW33" s="324"/>
      <c r="BX33" s="354">
        <v>28</v>
      </c>
    </row>
    <row r="34" spans="1:76" ht="15" x14ac:dyDescent="0.25">
      <c r="A34" s="365" t="str">
        <f>CONCATENATE('Fy1 mål alla nivåer'!A40)</f>
        <v/>
      </c>
      <c r="B34" s="365" t="str">
        <f>CONCATENATE('Fy1 mål alla nivåer'!B40)</f>
        <v>Elev 29</v>
      </c>
      <c r="C34" s="365" t="str">
        <f>CONCATENATE('Fy1 mål alla nivåer'!C40)</f>
        <v/>
      </c>
      <c r="D34" s="365" t="str">
        <f>CONCATENATE('Fy1 mål alla nivåer'!D40)</f>
        <v/>
      </c>
      <c r="E34" s="365" t="str">
        <f>CONCATENATE('Fy1 mål alla nivåer'!E40)</f>
        <v/>
      </c>
      <c r="F34" s="353" t="str">
        <f>CONCATENATE('Fy1 mål alla nivåer'!F40)</f>
        <v/>
      </c>
      <c r="G34" s="353" t="str">
        <f>CONCATENATE('Fy1 mål alla nivåer'!G40)</f>
        <v/>
      </c>
      <c r="H34" s="353" t="str">
        <f>CONCATENATE('Fy1 mål alla nivåer'!H40)</f>
        <v/>
      </c>
      <c r="I34" s="353" t="str">
        <f>CONCATENATE('Fy1 mål alla nivåer'!I40)</f>
        <v/>
      </c>
      <c r="J34" s="353" t="str">
        <f>CONCATENATE('Fy1 mål alla nivåer'!J40)</f>
        <v/>
      </c>
      <c r="K34" s="353" t="str">
        <f>CONCATENATE('Fy1 mål alla nivåer'!K40)</f>
        <v/>
      </c>
      <c r="L34" s="353" t="str">
        <f>CONCATENATE('Fy1 mål alla nivåer'!L40)</f>
        <v/>
      </c>
      <c r="M34" s="353" t="str">
        <f>CONCATENATE('Fy1 mål alla nivåer'!M40)</f>
        <v/>
      </c>
      <c r="N34" s="353" t="str">
        <f>CONCATENATE('Fy1 mål alla nivåer'!N40)</f>
        <v/>
      </c>
      <c r="O34" s="353" t="str">
        <f>CONCATENATE('Fy1 mål alla nivåer'!O40)</f>
        <v/>
      </c>
      <c r="P34" s="353" t="str">
        <f>CONCATENATE('Fy1 mål alla nivåer'!P40)</f>
        <v/>
      </c>
      <c r="Q34" s="353" t="str">
        <f>CONCATENATE('Fy1 mål alla nivåer'!Q40)</f>
        <v/>
      </c>
      <c r="R34" s="353" t="str">
        <f>CONCATENATE('Fy1 mål alla nivåer'!R40)</f>
        <v/>
      </c>
      <c r="S34" s="353" t="str">
        <f>CONCATENATE('Fy1 mål alla nivåer'!S40)</f>
        <v/>
      </c>
      <c r="T34" s="353" t="str">
        <f>CONCATENATE('Fy1 mål alla nivåer'!T40)</f>
        <v/>
      </c>
      <c r="U34" s="353" t="str">
        <f>CONCATENATE('Fy1 mål alla nivåer'!U40)</f>
        <v/>
      </c>
      <c r="V34" s="353" t="str">
        <f>CONCATENATE('Fy1 mål alla nivåer'!V40)</f>
        <v/>
      </c>
      <c r="W34" s="353" t="str">
        <f>CONCATENATE('Fy1 mål alla nivåer'!W40)</f>
        <v/>
      </c>
      <c r="X34" s="353" t="str">
        <f>CONCATENATE('Fy1 mål alla nivåer'!X40)</f>
        <v/>
      </c>
      <c r="Y34" s="353" t="str">
        <f>CONCATENATE('Fy1 mål alla nivåer'!Y40)</f>
        <v/>
      </c>
      <c r="Z34" s="353" t="str">
        <f>CONCATENATE('Fy1 mål alla nivåer'!Z40)</f>
        <v/>
      </c>
      <c r="AA34" s="353" t="str">
        <f>CONCATENATE('Fy1 mål alla nivåer'!AA40)</f>
        <v/>
      </c>
      <c r="AB34" s="353" t="str">
        <f>CONCATENATE('Fy1 mål alla nivåer'!AB40)</f>
        <v/>
      </c>
      <c r="AC34" s="353" t="str">
        <f>CONCATENATE('Fy1 mål alla nivåer'!AC40)</f>
        <v/>
      </c>
      <c r="AD34" s="353" t="str">
        <f>CONCATENATE('Fy1 mål alla nivåer'!AD40)</f>
        <v/>
      </c>
      <c r="AE34" s="353" t="str">
        <f>CONCATENATE('Fy1 mål alla nivåer'!AE40)</f>
        <v/>
      </c>
      <c r="AF34" s="353" t="str">
        <f>CONCATENATE('Fy1 mål alla nivåer'!AF40)</f>
        <v/>
      </c>
      <c r="AG34" s="353" t="str">
        <f>CONCATENATE('Fy1 mål alla nivåer'!AG40)</f>
        <v/>
      </c>
      <c r="AH34" s="353" t="str">
        <f>CONCATENATE('Fy1 mål alla nivåer'!AH40)</f>
        <v/>
      </c>
      <c r="AI34" s="353" t="str">
        <f>CONCATENATE('Fy1 mål alla nivåer'!AI40)</f>
        <v/>
      </c>
      <c r="AJ34" s="353" t="str">
        <f>CONCATENATE('Fy1 mål alla nivåer'!AJ40)</f>
        <v/>
      </c>
      <c r="AK34" s="353" t="str">
        <f>CONCATENATE('Fy1 mål alla nivåer'!AK40)</f>
        <v/>
      </c>
      <c r="AL34" s="353" t="str">
        <f>CONCATENATE('Fy1 mål alla nivåer'!AL40)</f>
        <v/>
      </c>
      <c r="AM34" s="353" t="str">
        <f>CONCATENATE('Fy1 mål alla nivåer'!AM40)</f>
        <v/>
      </c>
      <c r="AN34" s="353" t="str">
        <f>CONCATENATE('Fy1 mål alla nivåer'!AN40)</f>
        <v/>
      </c>
      <c r="AO34" s="353" t="str">
        <f>CONCATENATE('Fy1 mål alla nivåer'!AO40)</f>
        <v/>
      </c>
      <c r="AP34" s="353" t="str">
        <f>CONCATENATE('Fy1 mål alla nivåer'!AP40)</f>
        <v/>
      </c>
      <c r="AQ34" s="353" t="str">
        <f>CONCATENATE('Fy1 mål alla nivåer'!AQ40)</f>
        <v/>
      </c>
      <c r="AR34" s="353" t="str">
        <f>CONCATENATE('Fy1 mål alla nivåer'!AR40)</f>
        <v/>
      </c>
      <c r="AS34" s="353" t="str">
        <f>CONCATENATE('Fy1 mål alla nivåer'!AS40)</f>
        <v/>
      </c>
      <c r="AT34" s="353" t="str">
        <f>CONCATENATE('Fy1 mål alla nivåer'!AT40)</f>
        <v/>
      </c>
      <c r="AU34" s="353" t="str">
        <f>CONCATENATE('Fy1 mål alla nivåer'!AU40)</f>
        <v/>
      </c>
      <c r="AV34" s="353" t="str">
        <f>CONCATENATE('Fy1 mål alla nivåer'!AV40)</f>
        <v/>
      </c>
      <c r="AW34" s="353" t="str">
        <f>CONCATENATE('Fy1 mål alla nivåer'!AW40)</f>
        <v/>
      </c>
      <c r="AX34" s="353" t="str">
        <f>CONCATENATE('Fy1 mål alla nivåer'!AX40)</f>
        <v/>
      </c>
      <c r="AY34" s="353" t="str">
        <f>CONCATENATE('Fy1 mål alla nivåer'!AY40)</f>
        <v/>
      </c>
      <c r="AZ34" s="353" t="str">
        <f>CONCATENATE('Fy1 mål alla nivåer'!AZ40)</f>
        <v/>
      </c>
      <c r="BA34" s="353" t="str">
        <f>CONCATENATE('Fy1 mål alla nivåer'!BA40)</f>
        <v/>
      </c>
      <c r="BB34" s="353" t="str">
        <f>CONCATENATE('Fy1 mål alla nivåer'!BB40)</f>
        <v/>
      </c>
      <c r="BC34" s="353" t="str">
        <f>CONCATENATE('Fy1 mål alla nivåer'!BC40)</f>
        <v/>
      </c>
      <c r="BD34" s="353" t="str">
        <f>CONCATENATE('Fy1 mål alla nivåer'!BD40)</f>
        <v/>
      </c>
      <c r="BE34" s="353" t="str">
        <f>CONCATENATE('Fy1 mål alla nivåer'!BE40)</f>
        <v/>
      </c>
      <c r="BF34" s="353" t="str">
        <f>CONCATENATE('Fy1 mål alla nivåer'!BF40)</f>
        <v/>
      </c>
      <c r="BG34" s="353" t="str">
        <f>CONCATENATE('Fy1 mål alla nivåer'!BG40)</f>
        <v/>
      </c>
      <c r="BH34" s="353" t="str">
        <f>CONCATENATE('Fy1 mål alla nivåer'!BH40)</f>
        <v/>
      </c>
      <c r="BI34" s="353" t="str">
        <f>CONCATENATE('Fy1 mål alla nivåer'!BI40)</f>
        <v/>
      </c>
      <c r="BJ34" s="353" t="str">
        <f>CONCATENATE('Fy1 mål alla nivåer'!BJ40)</f>
        <v/>
      </c>
      <c r="BK34" s="353" t="str">
        <f>CONCATENATE('Fy1 mål alla nivåer'!BK40)</f>
        <v/>
      </c>
      <c r="BL34" s="353" t="str">
        <f>CONCATENATE('Fy1 mål alla nivåer'!BL40)</f>
        <v/>
      </c>
      <c r="BM34" s="353" t="str">
        <f>CONCATENATE('Fy1 mål alla nivåer'!BM40)</f>
        <v/>
      </c>
      <c r="BN34" s="353" t="str">
        <f>CONCATENATE('Fy1 mål alla nivåer'!CL40)</f>
        <v/>
      </c>
      <c r="BO34" s="353" t="str">
        <f>CONCATENATE('Fy1 mål alla nivåer'!CM40)</f>
        <v>X</v>
      </c>
      <c r="BP34" s="353" t="str">
        <f>CONCATENATE('Fy1 mål alla nivåer'!CN40)</f>
        <v>0</v>
      </c>
      <c r="BQ34" s="353" t="str">
        <f>CONCATENATE('Fy1 mål alla nivåer'!CO40)</f>
        <v>0</v>
      </c>
      <c r="BR34" s="353" t="str">
        <f>CONCATENATE('Fy1 mål alla nivåer'!CP40)</f>
        <v>0</v>
      </c>
      <c r="BS34" s="353" t="str">
        <f>CONCATENATE('Fy1 mål alla nivåer'!CQ40)</f>
        <v>0</v>
      </c>
      <c r="BT34" s="353" t="str">
        <f>CONCATENATE('Fy1 mål alla nivåer'!CR40)</f>
        <v>0</v>
      </c>
      <c r="BU34" s="353" t="str">
        <f>CONCATENATE('Fy1 mål alla nivåer'!CS40)</f>
        <v>0</v>
      </c>
      <c r="BV34" s="353" t="str">
        <f>CONCATENATE('Fy1 mål alla nivåer'!CT40)</f>
        <v>F</v>
      </c>
      <c r="BW34" s="324"/>
      <c r="BX34" s="354">
        <v>29</v>
      </c>
    </row>
    <row r="35" spans="1:76" ht="15" x14ac:dyDescent="0.25">
      <c r="A35" s="365" t="str">
        <f>CONCATENATE('Fy1 mål alla nivåer'!A41)</f>
        <v/>
      </c>
      <c r="B35" s="365" t="str">
        <f>CONCATENATE('Fy1 mål alla nivåer'!B41)</f>
        <v>Elev 30</v>
      </c>
      <c r="C35" s="365" t="str">
        <f>CONCATENATE('Fy1 mål alla nivåer'!C41)</f>
        <v/>
      </c>
      <c r="D35" s="365" t="str">
        <f>CONCATENATE('Fy1 mål alla nivåer'!D41)</f>
        <v/>
      </c>
      <c r="E35" s="365" t="str">
        <f>CONCATENATE('Fy1 mål alla nivåer'!E41)</f>
        <v/>
      </c>
      <c r="F35" s="353" t="str">
        <f>CONCATENATE('Fy1 mål alla nivåer'!F41)</f>
        <v/>
      </c>
      <c r="G35" s="353" t="str">
        <f>CONCATENATE('Fy1 mål alla nivåer'!G41)</f>
        <v/>
      </c>
      <c r="H35" s="353" t="str">
        <f>CONCATENATE('Fy1 mål alla nivåer'!H41)</f>
        <v/>
      </c>
      <c r="I35" s="353" t="str">
        <f>CONCATENATE('Fy1 mål alla nivåer'!I41)</f>
        <v/>
      </c>
      <c r="J35" s="353" t="str">
        <f>CONCATENATE('Fy1 mål alla nivåer'!J41)</f>
        <v/>
      </c>
      <c r="K35" s="353" t="str">
        <f>CONCATENATE('Fy1 mål alla nivåer'!K41)</f>
        <v/>
      </c>
      <c r="L35" s="353" t="str">
        <f>CONCATENATE('Fy1 mål alla nivåer'!L41)</f>
        <v/>
      </c>
      <c r="M35" s="353" t="str">
        <f>CONCATENATE('Fy1 mål alla nivåer'!M41)</f>
        <v/>
      </c>
      <c r="N35" s="353" t="str">
        <f>CONCATENATE('Fy1 mål alla nivåer'!N41)</f>
        <v/>
      </c>
      <c r="O35" s="353" t="str">
        <f>CONCATENATE('Fy1 mål alla nivåer'!O41)</f>
        <v/>
      </c>
      <c r="P35" s="353" t="str">
        <f>CONCATENATE('Fy1 mål alla nivåer'!P41)</f>
        <v/>
      </c>
      <c r="Q35" s="353" t="str">
        <f>CONCATENATE('Fy1 mål alla nivåer'!Q41)</f>
        <v/>
      </c>
      <c r="R35" s="353" t="str">
        <f>CONCATENATE('Fy1 mål alla nivåer'!R41)</f>
        <v/>
      </c>
      <c r="S35" s="353" t="str">
        <f>CONCATENATE('Fy1 mål alla nivåer'!S41)</f>
        <v/>
      </c>
      <c r="T35" s="353" t="str">
        <f>CONCATENATE('Fy1 mål alla nivåer'!T41)</f>
        <v/>
      </c>
      <c r="U35" s="353" t="str">
        <f>CONCATENATE('Fy1 mål alla nivåer'!U41)</f>
        <v/>
      </c>
      <c r="V35" s="353" t="str">
        <f>CONCATENATE('Fy1 mål alla nivåer'!V41)</f>
        <v/>
      </c>
      <c r="W35" s="353" t="str">
        <f>CONCATENATE('Fy1 mål alla nivåer'!W41)</f>
        <v/>
      </c>
      <c r="X35" s="353" t="str">
        <f>CONCATENATE('Fy1 mål alla nivåer'!X41)</f>
        <v/>
      </c>
      <c r="Y35" s="353" t="str">
        <f>CONCATENATE('Fy1 mål alla nivåer'!Y41)</f>
        <v/>
      </c>
      <c r="Z35" s="353" t="str">
        <f>CONCATENATE('Fy1 mål alla nivåer'!Z41)</f>
        <v/>
      </c>
      <c r="AA35" s="353" t="str">
        <f>CONCATENATE('Fy1 mål alla nivåer'!AA41)</f>
        <v/>
      </c>
      <c r="AB35" s="353" t="str">
        <f>CONCATENATE('Fy1 mål alla nivåer'!AB41)</f>
        <v/>
      </c>
      <c r="AC35" s="353" t="str">
        <f>CONCATENATE('Fy1 mål alla nivåer'!AC41)</f>
        <v/>
      </c>
      <c r="AD35" s="353" t="str">
        <f>CONCATENATE('Fy1 mål alla nivåer'!AD41)</f>
        <v/>
      </c>
      <c r="AE35" s="353" t="str">
        <f>CONCATENATE('Fy1 mål alla nivåer'!AE41)</f>
        <v/>
      </c>
      <c r="AF35" s="353" t="str">
        <f>CONCATENATE('Fy1 mål alla nivåer'!AF41)</f>
        <v/>
      </c>
      <c r="AG35" s="353" t="str">
        <f>CONCATENATE('Fy1 mål alla nivåer'!AG41)</f>
        <v/>
      </c>
      <c r="AH35" s="353" t="str">
        <f>CONCATENATE('Fy1 mål alla nivåer'!AH41)</f>
        <v/>
      </c>
      <c r="AI35" s="353" t="str">
        <f>CONCATENATE('Fy1 mål alla nivåer'!AI41)</f>
        <v/>
      </c>
      <c r="AJ35" s="353" t="str">
        <f>CONCATENATE('Fy1 mål alla nivåer'!AJ41)</f>
        <v/>
      </c>
      <c r="AK35" s="353" t="str">
        <f>CONCATENATE('Fy1 mål alla nivåer'!AK41)</f>
        <v/>
      </c>
      <c r="AL35" s="353" t="str">
        <f>CONCATENATE('Fy1 mål alla nivåer'!AL41)</f>
        <v/>
      </c>
      <c r="AM35" s="353" t="str">
        <f>CONCATENATE('Fy1 mål alla nivåer'!AM41)</f>
        <v/>
      </c>
      <c r="AN35" s="353" t="str">
        <f>CONCATENATE('Fy1 mål alla nivåer'!AN41)</f>
        <v/>
      </c>
      <c r="AO35" s="353" t="str">
        <f>CONCATENATE('Fy1 mål alla nivåer'!AO41)</f>
        <v/>
      </c>
      <c r="AP35" s="353" t="str">
        <f>CONCATENATE('Fy1 mål alla nivåer'!AP41)</f>
        <v/>
      </c>
      <c r="AQ35" s="353" t="str">
        <f>CONCATENATE('Fy1 mål alla nivåer'!AQ41)</f>
        <v/>
      </c>
      <c r="AR35" s="353" t="str">
        <f>CONCATENATE('Fy1 mål alla nivåer'!AR41)</f>
        <v/>
      </c>
      <c r="AS35" s="353" t="str">
        <f>CONCATENATE('Fy1 mål alla nivåer'!AS41)</f>
        <v/>
      </c>
      <c r="AT35" s="353" t="str">
        <f>CONCATENATE('Fy1 mål alla nivåer'!AT41)</f>
        <v/>
      </c>
      <c r="AU35" s="353" t="str">
        <f>CONCATENATE('Fy1 mål alla nivåer'!AU41)</f>
        <v/>
      </c>
      <c r="AV35" s="353" t="str">
        <f>CONCATENATE('Fy1 mål alla nivåer'!AV41)</f>
        <v/>
      </c>
      <c r="AW35" s="353" t="str">
        <f>CONCATENATE('Fy1 mål alla nivåer'!AW41)</f>
        <v/>
      </c>
      <c r="AX35" s="353" t="str">
        <f>CONCATENATE('Fy1 mål alla nivåer'!AX41)</f>
        <v/>
      </c>
      <c r="AY35" s="353" t="str">
        <f>CONCATENATE('Fy1 mål alla nivåer'!AY41)</f>
        <v/>
      </c>
      <c r="AZ35" s="353" t="str">
        <f>CONCATENATE('Fy1 mål alla nivåer'!AZ41)</f>
        <v/>
      </c>
      <c r="BA35" s="353" t="str">
        <f>CONCATENATE('Fy1 mål alla nivåer'!BA41)</f>
        <v/>
      </c>
      <c r="BB35" s="353" t="str">
        <f>CONCATENATE('Fy1 mål alla nivåer'!BB41)</f>
        <v/>
      </c>
      <c r="BC35" s="353" t="str">
        <f>CONCATENATE('Fy1 mål alla nivåer'!BC41)</f>
        <v/>
      </c>
      <c r="BD35" s="353" t="str">
        <f>CONCATENATE('Fy1 mål alla nivåer'!BD41)</f>
        <v/>
      </c>
      <c r="BE35" s="353" t="str">
        <f>CONCATENATE('Fy1 mål alla nivåer'!BE41)</f>
        <v/>
      </c>
      <c r="BF35" s="353" t="str">
        <f>CONCATENATE('Fy1 mål alla nivåer'!BF41)</f>
        <v/>
      </c>
      <c r="BG35" s="353" t="str">
        <f>CONCATENATE('Fy1 mål alla nivåer'!BG41)</f>
        <v/>
      </c>
      <c r="BH35" s="353" t="str">
        <f>CONCATENATE('Fy1 mål alla nivåer'!BH41)</f>
        <v/>
      </c>
      <c r="BI35" s="353" t="str">
        <f>CONCATENATE('Fy1 mål alla nivåer'!BI41)</f>
        <v/>
      </c>
      <c r="BJ35" s="353" t="str">
        <f>CONCATENATE('Fy1 mål alla nivåer'!BJ41)</f>
        <v/>
      </c>
      <c r="BK35" s="353" t="str">
        <f>CONCATENATE('Fy1 mål alla nivåer'!BK41)</f>
        <v/>
      </c>
      <c r="BL35" s="353" t="str">
        <f>CONCATENATE('Fy1 mål alla nivåer'!BL41)</f>
        <v/>
      </c>
      <c r="BM35" s="353" t="str">
        <f>CONCATENATE('Fy1 mål alla nivåer'!BM41)</f>
        <v/>
      </c>
      <c r="BN35" s="353" t="str">
        <f>CONCATENATE('Fy1 mål alla nivåer'!CL41)</f>
        <v/>
      </c>
      <c r="BO35" s="353" t="str">
        <f>CONCATENATE('Fy1 mål alla nivåer'!CM41)</f>
        <v>X</v>
      </c>
      <c r="BP35" s="353" t="str">
        <f>CONCATENATE('Fy1 mål alla nivåer'!CN41)</f>
        <v>0</v>
      </c>
      <c r="BQ35" s="353" t="str">
        <f>CONCATENATE('Fy1 mål alla nivåer'!CO41)</f>
        <v>0</v>
      </c>
      <c r="BR35" s="353" t="str">
        <f>CONCATENATE('Fy1 mål alla nivåer'!CP41)</f>
        <v>0</v>
      </c>
      <c r="BS35" s="353" t="str">
        <f>CONCATENATE('Fy1 mål alla nivåer'!CQ41)</f>
        <v>0</v>
      </c>
      <c r="BT35" s="353" t="str">
        <f>CONCATENATE('Fy1 mål alla nivåer'!CR41)</f>
        <v>0</v>
      </c>
      <c r="BU35" s="353" t="str">
        <f>CONCATENATE('Fy1 mål alla nivåer'!CS41)</f>
        <v>0</v>
      </c>
      <c r="BV35" s="353" t="str">
        <f>CONCATENATE('Fy1 mål alla nivåer'!CT41)</f>
        <v>F</v>
      </c>
      <c r="BW35" s="324"/>
      <c r="BX35" s="354">
        <v>30</v>
      </c>
    </row>
    <row r="36" spans="1:76" ht="15" x14ac:dyDescent="0.25">
      <c r="A36" s="365" t="str">
        <f>CONCATENATE('Fy1 mål alla nivåer'!A42)</f>
        <v/>
      </c>
      <c r="B36" s="365" t="str">
        <f>CONCATENATE('Fy1 mål alla nivåer'!B42)</f>
        <v>Elev 31</v>
      </c>
      <c r="C36" s="365" t="str">
        <f>CONCATENATE('Fy1 mål alla nivåer'!C42)</f>
        <v/>
      </c>
      <c r="D36" s="365" t="str">
        <f>CONCATENATE('Fy1 mål alla nivåer'!D42)</f>
        <v/>
      </c>
      <c r="E36" s="365" t="str">
        <f>CONCATENATE('Fy1 mål alla nivåer'!E42)</f>
        <v/>
      </c>
      <c r="F36" s="353" t="str">
        <f>CONCATENATE('Fy1 mål alla nivåer'!F42)</f>
        <v/>
      </c>
      <c r="G36" s="353" t="str">
        <f>CONCATENATE('Fy1 mål alla nivåer'!G42)</f>
        <v/>
      </c>
      <c r="H36" s="353" t="str">
        <f>CONCATENATE('Fy1 mål alla nivåer'!H42)</f>
        <v/>
      </c>
      <c r="I36" s="353" t="str">
        <f>CONCATENATE('Fy1 mål alla nivåer'!I42)</f>
        <v/>
      </c>
      <c r="J36" s="353" t="str">
        <f>CONCATENATE('Fy1 mål alla nivåer'!J42)</f>
        <v/>
      </c>
      <c r="K36" s="353" t="str">
        <f>CONCATENATE('Fy1 mål alla nivåer'!K42)</f>
        <v/>
      </c>
      <c r="L36" s="353" t="str">
        <f>CONCATENATE('Fy1 mål alla nivåer'!L42)</f>
        <v/>
      </c>
      <c r="M36" s="353" t="str">
        <f>CONCATENATE('Fy1 mål alla nivåer'!M42)</f>
        <v/>
      </c>
      <c r="N36" s="353" t="str">
        <f>CONCATENATE('Fy1 mål alla nivåer'!N42)</f>
        <v/>
      </c>
      <c r="O36" s="353" t="str">
        <f>CONCATENATE('Fy1 mål alla nivåer'!O42)</f>
        <v/>
      </c>
      <c r="P36" s="353" t="str">
        <f>CONCATENATE('Fy1 mål alla nivåer'!P42)</f>
        <v/>
      </c>
      <c r="Q36" s="353" t="str">
        <f>CONCATENATE('Fy1 mål alla nivåer'!Q42)</f>
        <v/>
      </c>
      <c r="R36" s="353" t="str">
        <f>CONCATENATE('Fy1 mål alla nivåer'!R42)</f>
        <v/>
      </c>
      <c r="S36" s="353" t="str">
        <f>CONCATENATE('Fy1 mål alla nivåer'!S42)</f>
        <v/>
      </c>
      <c r="T36" s="353" t="str">
        <f>CONCATENATE('Fy1 mål alla nivåer'!T42)</f>
        <v/>
      </c>
      <c r="U36" s="353" t="str">
        <f>CONCATENATE('Fy1 mål alla nivåer'!U42)</f>
        <v/>
      </c>
      <c r="V36" s="353" t="str">
        <f>CONCATENATE('Fy1 mål alla nivåer'!V42)</f>
        <v/>
      </c>
      <c r="W36" s="353" t="str">
        <f>CONCATENATE('Fy1 mål alla nivåer'!W42)</f>
        <v/>
      </c>
      <c r="X36" s="353" t="str">
        <f>CONCATENATE('Fy1 mål alla nivåer'!X42)</f>
        <v/>
      </c>
      <c r="Y36" s="353" t="str">
        <f>CONCATENATE('Fy1 mål alla nivåer'!Y42)</f>
        <v/>
      </c>
      <c r="Z36" s="353" t="str">
        <f>CONCATENATE('Fy1 mål alla nivåer'!Z42)</f>
        <v/>
      </c>
      <c r="AA36" s="353" t="str">
        <f>CONCATENATE('Fy1 mål alla nivåer'!AA42)</f>
        <v/>
      </c>
      <c r="AB36" s="353" t="str">
        <f>CONCATENATE('Fy1 mål alla nivåer'!AB42)</f>
        <v/>
      </c>
      <c r="AC36" s="353" t="str">
        <f>CONCATENATE('Fy1 mål alla nivåer'!AC42)</f>
        <v/>
      </c>
      <c r="AD36" s="353" t="str">
        <f>CONCATENATE('Fy1 mål alla nivåer'!AD42)</f>
        <v/>
      </c>
      <c r="AE36" s="353" t="str">
        <f>CONCATENATE('Fy1 mål alla nivåer'!AE42)</f>
        <v/>
      </c>
      <c r="AF36" s="353" t="str">
        <f>CONCATENATE('Fy1 mål alla nivåer'!AF42)</f>
        <v/>
      </c>
      <c r="AG36" s="353" t="str">
        <f>CONCATENATE('Fy1 mål alla nivåer'!AG42)</f>
        <v/>
      </c>
      <c r="AH36" s="353" t="str">
        <f>CONCATENATE('Fy1 mål alla nivåer'!AH42)</f>
        <v/>
      </c>
      <c r="AI36" s="353" t="str">
        <f>CONCATENATE('Fy1 mål alla nivåer'!AI42)</f>
        <v/>
      </c>
      <c r="AJ36" s="353" t="str">
        <f>CONCATENATE('Fy1 mål alla nivåer'!AJ42)</f>
        <v/>
      </c>
      <c r="AK36" s="353" t="str">
        <f>CONCATENATE('Fy1 mål alla nivåer'!AK42)</f>
        <v/>
      </c>
      <c r="AL36" s="353" t="str">
        <f>CONCATENATE('Fy1 mål alla nivåer'!AL42)</f>
        <v/>
      </c>
      <c r="AM36" s="353" t="str">
        <f>CONCATENATE('Fy1 mål alla nivåer'!AM42)</f>
        <v/>
      </c>
      <c r="AN36" s="353" t="str">
        <f>CONCATENATE('Fy1 mål alla nivåer'!AN42)</f>
        <v/>
      </c>
      <c r="AO36" s="353" t="str">
        <f>CONCATENATE('Fy1 mål alla nivåer'!AO42)</f>
        <v/>
      </c>
      <c r="AP36" s="353" t="str">
        <f>CONCATENATE('Fy1 mål alla nivåer'!AP42)</f>
        <v/>
      </c>
      <c r="AQ36" s="353" t="str">
        <f>CONCATENATE('Fy1 mål alla nivåer'!AQ42)</f>
        <v/>
      </c>
      <c r="AR36" s="353" t="str">
        <f>CONCATENATE('Fy1 mål alla nivåer'!AR42)</f>
        <v/>
      </c>
      <c r="AS36" s="353" t="str">
        <f>CONCATENATE('Fy1 mål alla nivåer'!AS42)</f>
        <v/>
      </c>
      <c r="AT36" s="353" t="str">
        <f>CONCATENATE('Fy1 mål alla nivåer'!AT42)</f>
        <v/>
      </c>
      <c r="AU36" s="353" t="str">
        <f>CONCATENATE('Fy1 mål alla nivåer'!AU42)</f>
        <v/>
      </c>
      <c r="AV36" s="353" t="str">
        <f>CONCATENATE('Fy1 mål alla nivåer'!AV42)</f>
        <v/>
      </c>
      <c r="AW36" s="353" t="str">
        <f>CONCATENATE('Fy1 mål alla nivåer'!AW42)</f>
        <v/>
      </c>
      <c r="AX36" s="353" t="str">
        <f>CONCATENATE('Fy1 mål alla nivåer'!AX42)</f>
        <v/>
      </c>
      <c r="AY36" s="353" t="str">
        <f>CONCATENATE('Fy1 mål alla nivåer'!AY42)</f>
        <v/>
      </c>
      <c r="AZ36" s="353" t="str">
        <f>CONCATENATE('Fy1 mål alla nivåer'!AZ42)</f>
        <v/>
      </c>
      <c r="BA36" s="353" t="str">
        <f>CONCATENATE('Fy1 mål alla nivåer'!BA42)</f>
        <v/>
      </c>
      <c r="BB36" s="353" t="str">
        <f>CONCATENATE('Fy1 mål alla nivåer'!BB42)</f>
        <v/>
      </c>
      <c r="BC36" s="353" t="str">
        <f>CONCATENATE('Fy1 mål alla nivåer'!BC42)</f>
        <v/>
      </c>
      <c r="BD36" s="353" t="str">
        <f>CONCATENATE('Fy1 mål alla nivåer'!BD42)</f>
        <v/>
      </c>
      <c r="BE36" s="353" t="str">
        <f>CONCATENATE('Fy1 mål alla nivåer'!BE42)</f>
        <v/>
      </c>
      <c r="BF36" s="353" t="str">
        <f>CONCATENATE('Fy1 mål alla nivåer'!BF42)</f>
        <v/>
      </c>
      <c r="BG36" s="353" t="str">
        <f>CONCATENATE('Fy1 mål alla nivåer'!BG42)</f>
        <v/>
      </c>
      <c r="BH36" s="353" t="str">
        <f>CONCATENATE('Fy1 mål alla nivåer'!BH42)</f>
        <v/>
      </c>
      <c r="BI36" s="353" t="str">
        <f>CONCATENATE('Fy1 mål alla nivåer'!BI42)</f>
        <v/>
      </c>
      <c r="BJ36" s="353" t="str">
        <f>CONCATENATE('Fy1 mål alla nivåer'!BJ42)</f>
        <v/>
      </c>
      <c r="BK36" s="353" t="str">
        <f>CONCATENATE('Fy1 mål alla nivåer'!BK42)</f>
        <v/>
      </c>
      <c r="BL36" s="353" t="str">
        <f>CONCATENATE('Fy1 mål alla nivåer'!BL42)</f>
        <v/>
      </c>
      <c r="BM36" s="353" t="str">
        <f>CONCATENATE('Fy1 mål alla nivåer'!BM42)</f>
        <v/>
      </c>
      <c r="BN36" s="353" t="str">
        <f>CONCATENATE('Fy1 mål alla nivåer'!CL42)</f>
        <v/>
      </c>
      <c r="BO36" s="353" t="str">
        <f>CONCATENATE('Fy1 mål alla nivåer'!CM42)</f>
        <v>X</v>
      </c>
      <c r="BP36" s="353" t="str">
        <f>CONCATENATE('Fy1 mål alla nivåer'!CN42)</f>
        <v>0</v>
      </c>
      <c r="BQ36" s="353" t="str">
        <f>CONCATENATE('Fy1 mål alla nivåer'!CO42)</f>
        <v>0</v>
      </c>
      <c r="BR36" s="353" t="str">
        <f>CONCATENATE('Fy1 mål alla nivåer'!CP42)</f>
        <v>0</v>
      </c>
      <c r="BS36" s="353" t="str">
        <f>CONCATENATE('Fy1 mål alla nivåer'!CQ42)</f>
        <v>0</v>
      </c>
      <c r="BT36" s="353" t="str">
        <f>CONCATENATE('Fy1 mål alla nivåer'!CR42)</f>
        <v>0</v>
      </c>
      <c r="BU36" s="353" t="str">
        <f>CONCATENATE('Fy1 mål alla nivåer'!CS42)</f>
        <v>0</v>
      </c>
      <c r="BV36" s="353" t="str">
        <f>CONCATENATE('Fy1 mål alla nivåer'!CT42)</f>
        <v>F</v>
      </c>
      <c r="BW36" s="324"/>
      <c r="BX36" s="354">
        <v>31</v>
      </c>
    </row>
    <row r="37" spans="1:76" ht="15" x14ac:dyDescent="0.25">
      <c r="A37" s="365" t="str">
        <f>CONCATENATE('Fy1 mål alla nivåer'!A43)</f>
        <v/>
      </c>
      <c r="B37" s="365" t="str">
        <f>CONCATENATE('Fy1 mål alla nivåer'!B43)</f>
        <v>Elev 32</v>
      </c>
      <c r="C37" s="365" t="str">
        <f>CONCATENATE('Fy1 mål alla nivåer'!C43)</f>
        <v/>
      </c>
      <c r="D37" s="365" t="str">
        <f>CONCATENATE('Fy1 mål alla nivåer'!D43)</f>
        <v/>
      </c>
      <c r="E37" s="365" t="str">
        <f>CONCATENATE('Fy1 mål alla nivåer'!E43)</f>
        <v/>
      </c>
      <c r="F37" s="353" t="str">
        <f>CONCATENATE('Fy1 mål alla nivåer'!F43)</f>
        <v/>
      </c>
      <c r="G37" s="353" t="str">
        <f>CONCATENATE('Fy1 mål alla nivåer'!G43)</f>
        <v/>
      </c>
      <c r="H37" s="353" t="str">
        <f>CONCATENATE('Fy1 mål alla nivåer'!H43)</f>
        <v/>
      </c>
      <c r="I37" s="353" t="str">
        <f>CONCATENATE('Fy1 mål alla nivåer'!I43)</f>
        <v/>
      </c>
      <c r="J37" s="353" t="str">
        <f>CONCATENATE('Fy1 mål alla nivåer'!J43)</f>
        <v/>
      </c>
      <c r="K37" s="353" t="str">
        <f>CONCATENATE('Fy1 mål alla nivåer'!K43)</f>
        <v/>
      </c>
      <c r="L37" s="353" t="str">
        <f>CONCATENATE('Fy1 mål alla nivåer'!L43)</f>
        <v/>
      </c>
      <c r="M37" s="353" t="str">
        <f>CONCATENATE('Fy1 mål alla nivåer'!M43)</f>
        <v/>
      </c>
      <c r="N37" s="353" t="str">
        <f>CONCATENATE('Fy1 mål alla nivåer'!N43)</f>
        <v/>
      </c>
      <c r="O37" s="353" t="str">
        <f>CONCATENATE('Fy1 mål alla nivåer'!O43)</f>
        <v/>
      </c>
      <c r="P37" s="353" t="str">
        <f>CONCATENATE('Fy1 mål alla nivåer'!P43)</f>
        <v/>
      </c>
      <c r="Q37" s="353" t="str">
        <f>CONCATENATE('Fy1 mål alla nivåer'!Q43)</f>
        <v/>
      </c>
      <c r="R37" s="353" t="str">
        <f>CONCATENATE('Fy1 mål alla nivåer'!R43)</f>
        <v/>
      </c>
      <c r="S37" s="353" t="str">
        <f>CONCATENATE('Fy1 mål alla nivåer'!S43)</f>
        <v/>
      </c>
      <c r="T37" s="353" t="str">
        <f>CONCATENATE('Fy1 mål alla nivåer'!T43)</f>
        <v/>
      </c>
      <c r="U37" s="353" t="str">
        <f>CONCATENATE('Fy1 mål alla nivåer'!U43)</f>
        <v/>
      </c>
      <c r="V37" s="353" t="str">
        <f>CONCATENATE('Fy1 mål alla nivåer'!V43)</f>
        <v/>
      </c>
      <c r="W37" s="353" t="str">
        <f>CONCATENATE('Fy1 mål alla nivåer'!W43)</f>
        <v/>
      </c>
      <c r="X37" s="353" t="str">
        <f>CONCATENATE('Fy1 mål alla nivåer'!X43)</f>
        <v/>
      </c>
      <c r="Y37" s="353" t="str">
        <f>CONCATENATE('Fy1 mål alla nivåer'!Y43)</f>
        <v/>
      </c>
      <c r="Z37" s="353" t="str">
        <f>CONCATENATE('Fy1 mål alla nivåer'!Z43)</f>
        <v/>
      </c>
      <c r="AA37" s="353" t="str">
        <f>CONCATENATE('Fy1 mål alla nivåer'!AA43)</f>
        <v/>
      </c>
      <c r="AB37" s="353" t="str">
        <f>CONCATENATE('Fy1 mål alla nivåer'!AB43)</f>
        <v/>
      </c>
      <c r="AC37" s="353" t="str">
        <f>CONCATENATE('Fy1 mål alla nivåer'!AC43)</f>
        <v/>
      </c>
      <c r="AD37" s="353" t="str">
        <f>CONCATENATE('Fy1 mål alla nivåer'!AD43)</f>
        <v/>
      </c>
      <c r="AE37" s="353" t="str">
        <f>CONCATENATE('Fy1 mål alla nivåer'!AE43)</f>
        <v/>
      </c>
      <c r="AF37" s="353" t="str">
        <f>CONCATENATE('Fy1 mål alla nivåer'!AF43)</f>
        <v/>
      </c>
      <c r="AG37" s="353" t="str">
        <f>CONCATENATE('Fy1 mål alla nivåer'!AG43)</f>
        <v/>
      </c>
      <c r="AH37" s="353" t="str">
        <f>CONCATENATE('Fy1 mål alla nivåer'!AH43)</f>
        <v/>
      </c>
      <c r="AI37" s="353" t="str">
        <f>CONCATENATE('Fy1 mål alla nivåer'!AI43)</f>
        <v/>
      </c>
      <c r="AJ37" s="353" t="str">
        <f>CONCATENATE('Fy1 mål alla nivåer'!AJ43)</f>
        <v/>
      </c>
      <c r="AK37" s="353" t="str">
        <f>CONCATENATE('Fy1 mål alla nivåer'!AK43)</f>
        <v/>
      </c>
      <c r="AL37" s="353" t="str">
        <f>CONCATENATE('Fy1 mål alla nivåer'!AL43)</f>
        <v/>
      </c>
      <c r="AM37" s="353" t="str">
        <f>CONCATENATE('Fy1 mål alla nivåer'!AM43)</f>
        <v/>
      </c>
      <c r="AN37" s="353" t="str">
        <f>CONCATENATE('Fy1 mål alla nivåer'!AN43)</f>
        <v/>
      </c>
      <c r="AO37" s="353" t="str">
        <f>CONCATENATE('Fy1 mål alla nivåer'!AO43)</f>
        <v/>
      </c>
      <c r="AP37" s="353" t="str">
        <f>CONCATENATE('Fy1 mål alla nivåer'!AP43)</f>
        <v/>
      </c>
      <c r="AQ37" s="353" t="str">
        <f>CONCATENATE('Fy1 mål alla nivåer'!AQ43)</f>
        <v/>
      </c>
      <c r="AR37" s="353" t="str">
        <f>CONCATENATE('Fy1 mål alla nivåer'!AR43)</f>
        <v/>
      </c>
      <c r="AS37" s="353" t="str">
        <f>CONCATENATE('Fy1 mål alla nivåer'!AS43)</f>
        <v/>
      </c>
      <c r="AT37" s="353" t="str">
        <f>CONCATENATE('Fy1 mål alla nivåer'!AT43)</f>
        <v/>
      </c>
      <c r="AU37" s="353" t="str">
        <f>CONCATENATE('Fy1 mål alla nivåer'!AU43)</f>
        <v/>
      </c>
      <c r="AV37" s="353" t="str">
        <f>CONCATENATE('Fy1 mål alla nivåer'!AV43)</f>
        <v/>
      </c>
      <c r="AW37" s="353" t="str">
        <f>CONCATENATE('Fy1 mål alla nivåer'!AW43)</f>
        <v/>
      </c>
      <c r="AX37" s="353" t="str">
        <f>CONCATENATE('Fy1 mål alla nivåer'!AX43)</f>
        <v/>
      </c>
      <c r="AY37" s="353" t="str">
        <f>CONCATENATE('Fy1 mål alla nivåer'!AY43)</f>
        <v/>
      </c>
      <c r="AZ37" s="353" t="str">
        <f>CONCATENATE('Fy1 mål alla nivåer'!AZ43)</f>
        <v/>
      </c>
      <c r="BA37" s="353" t="str">
        <f>CONCATENATE('Fy1 mål alla nivåer'!BA43)</f>
        <v/>
      </c>
      <c r="BB37" s="353" t="str">
        <f>CONCATENATE('Fy1 mål alla nivåer'!BB43)</f>
        <v/>
      </c>
      <c r="BC37" s="353" t="str">
        <f>CONCATENATE('Fy1 mål alla nivåer'!BC43)</f>
        <v/>
      </c>
      <c r="BD37" s="353" t="str">
        <f>CONCATENATE('Fy1 mål alla nivåer'!BD43)</f>
        <v/>
      </c>
      <c r="BE37" s="353" t="str">
        <f>CONCATENATE('Fy1 mål alla nivåer'!BE43)</f>
        <v/>
      </c>
      <c r="BF37" s="353" t="str">
        <f>CONCATENATE('Fy1 mål alla nivåer'!BF43)</f>
        <v/>
      </c>
      <c r="BG37" s="353" t="str">
        <f>CONCATENATE('Fy1 mål alla nivåer'!BG43)</f>
        <v/>
      </c>
      <c r="BH37" s="353" t="str">
        <f>CONCATENATE('Fy1 mål alla nivåer'!BH43)</f>
        <v/>
      </c>
      <c r="BI37" s="353" t="str">
        <f>CONCATENATE('Fy1 mål alla nivåer'!BI43)</f>
        <v/>
      </c>
      <c r="BJ37" s="353" t="str">
        <f>CONCATENATE('Fy1 mål alla nivåer'!BJ43)</f>
        <v/>
      </c>
      <c r="BK37" s="353" t="str">
        <f>CONCATENATE('Fy1 mål alla nivåer'!BK43)</f>
        <v/>
      </c>
      <c r="BL37" s="353" t="str">
        <f>CONCATENATE('Fy1 mål alla nivåer'!BL43)</f>
        <v/>
      </c>
      <c r="BM37" s="353" t="str">
        <f>CONCATENATE('Fy1 mål alla nivåer'!BM43)</f>
        <v/>
      </c>
      <c r="BN37" s="353" t="str">
        <f>CONCATENATE('Fy1 mål alla nivåer'!CL43)</f>
        <v/>
      </c>
      <c r="BO37" s="353" t="str">
        <f>CONCATENATE('Fy1 mål alla nivåer'!CM43)</f>
        <v>X</v>
      </c>
      <c r="BP37" s="353" t="str">
        <f>CONCATENATE('Fy1 mål alla nivåer'!CN43)</f>
        <v>0</v>
      </c>
      <c r="BQ37" s="353" t="str">
        <f>CONCATENATE('Fy1 mål alla nivåer'!CO43)</f>
        <v>0</v>
      </c>
      <c r="BR37" s="353" t="str">
        <f>CONCATENATE('Fy1 mål alla nivåer'!CP43)</f>
        <v>0</v>
      </c>
      <c r="BS37" s="353" t="str">
        <f>CONCATENATE('Fy1 mål alla nivåer'!CQ43)</f>
        <v>0</v>
      </c>
      <c r="BT37" s="353" t="str">
        <f>CONCATENATE('Fy1 mål alla nivåer'!CR43)</f>
        <v>0</v>
      </c>
      <c r="BU37" s="353" t="str">
        <f>CONCATENATE('Fy1 mål alla nivåer'!CS43)</f>
        <v>0</v>
      </c>
      <c r="BV37" s="353" t="str">
        <f>CONCATENATE('Fy1 mål alla nivåer'!CT43)</f>
        <v>F</v>
      </c>
      <c r="BW37" s="324"/>
      <c r="BX37" s="354">
        <v>32</v>
      </c>
    </row>
    <row r="38" spans="1:76" ht="15" x14ac:dyDescent="0.25">
      <c r="A38" s="365" t="str">
        <f>CONCATENATE('Fy1 mål alla nivåer'!A44)</f>
        <v/>
      </c>
      <c r="B38" s="365" t="str">
        <f>CONCATENATE('Fy1 mål alla nivåer'!B44)</f>
        <v>Elev 33</v>
      </c>
      <c r="C38" s="365" t="str">
        <f>CONCATENATE('Fy1 mål alla nivåer'!C44)</f>
        <v/>
      </c>
      <c r="D38" s="365" t="str">
        <f>CONCATENATE('Fy1 mål alla nivåer'!D44)</f>
        <v/>
      </c>
      <c r="E38" s="365" t="str">
        <f>CONCATENATE('Fy1 mål alla nivåer'!E44)</f>
        <v/>
      </c>
      <c r="F38" s="353" t="str">
        <f>CONCATENATE('Fy1 mål alla nivåer'!F44)</f>
        <v/>
      </c>
      <c r="G38" s="353" t="str">
        <f>CONCATENATE('Fy1 mål alla nivåer'!G44)</f>
        <v/>
      </c>
      <c r="H38" s="353" t="str">
        <f>CONCATENATE('Fy1 mål alla nivåer'!H44)</f>
        <v/>
      </c>
      <c r="I38" s="353" t="str">
        <f>CONCATENATE('Fy1 mål alla nivåer'!I44)</f>
        <v/>
      </c>
      <c r="J38" s="353" t="str">
        <f>CONCATENATE('Fy1 mål alla nivåer'!J44)</f>
        <v/>
      </c>
      <c r="K38" s="353" t="str">
        <f>CONCATENATE('Fy1 mål alla nivåer'!K44)</f>
        <v/>
      </c>
      <c r="L38" s="353" t="str">
        <f>CONCATENATE('Fy1 mål alla nivåer'!L44)</f>
        <v/>
      </c>
      <c r="M38" s="353" t="str">
        <f>CONCATENATE('Fy1 mål alla nivåer'!M44)</f>
        <v/>
      </c>
      <c r="N38" s="353" t="str">
        <f>CONCATENATE('Fy1 mål alla nivåer'!N44)</f>
        <v/>
      </c>
      <c r="O38" s="353" t="str">
        <f>CONCATENATE('Fy1 mål alla nivåer'!O44)</f>
        <v/>
      </c>
      <c r="P38" s="353" t="str">
        <f>CONCATENATE('Fy1 mål alla nivåer'!P44)</f>
        <v/>
      </c>
      <c r="Q38" s="353" t="str">
        <f>CONCATENATE('Fy1 mål alla nivåer'!Q44)</f>
        <v/>
      </c>
      <c r="R38" s="353" t="str">
        <f>CONCATENATE('Fy1 mål alla nivåer'!R44)</f>
        <v/>
      </c>
      <c r="S38" s="353" t="str">
        <f>CONCATENATE('Fy1 mål alla nivåer'!S44)</f>
        <v/>
      </c>
      <c r="T38" s="353" t="str">
        <f>CONCATENATE('Fy1 mål alla nivåer'!T44)</f>
        <v/>
      </c>
      <c r="U38" s="353" t="str">
        <f>CONCATENATE('Fy1 mål alla nivåer'!U44)</f>
        <v/>
      </c>
      <c r="V38" s="353" t="str">
        <f>CONCATENATE('Fy1 mål alla nivåer'!V44)</f>
        <v/>
      </c>
      <c r="W38" s="353" t="str">
        <f>CONCATENATE('Fy1 mål alla nivåer'!W44)</f>
        <v/>
      </c>
      <c r="X38" s="353" t="str">
        <f>CONCATENATE('Fy1 mål alla nivåer'!X44)</f>
        <v/>
      </c>
      <c r="Y38" s="353" t="str">
        <f>CONCATENATE('Fy1 mål alla nivåer'!Y44)</f>
        <v/>
      </c>
      <c r="Z38" s="353" t="str">
        <f>CONCATENATE('Fy1 mål alla nivåer'!Z44)</f>
        <v/>
      </c>
      <c r="AA38" s="353" t="str">
        <f>CONCATENATE('Fy1 mål alla nivåer'!AA44)</f>
        <v/>
      </c>
      <c r="AB38" s="353" t="str">
        <f>CONCATENATE('Fy1 mål alla nivåer'!AB44)</f>
        <v/>
      </c>
      <c r="AC38" s="353" t="str">
        <f>CONCATENATE('Fy1 mål alla nivåer'!AC44)</f>
        <v/>
      </c>
      <c r="AD38" s="353" t="str">
        <f>CONCATENATE('Fy1 mål alla nivåer'!AD44)</f>
        <v/>
      </c>
      <c r="AE38" s="353" t="str">
        <f>CONCATENATE('Fy1 mål alla nivåer'!AE44)</f>
        <v/>
      </c>
      <c r="AF38" s="353" t="str">
        <f>CONCATENATE('Fy1 mål alla nivåer'!AF44)</f>
        <v/>
      </c>
      <c r="AG38" s="353" t="str">
        <f>CONCATENATE('Fy1 mål alla nivåer'!AG44)</f>
        <v/>
      </c>
      <c r="AH38" s="353" t="str">
        <f>CONCATENATE('Fy1 mål alla nivåer'!AH44)</f>
        <v/>
      </c>
      <c r="AI38" s="353" t="str">
        <f>CONCATENATE('Fy1 mål alla nivåer'!AI44)</f>
        <v/>
      </c>
      <c r="AJ38" s="353" t="str">
        <f>CONCATENATE('Fy1 mål alla nivåer'!AJ44)</f>
        <v/>
      </c>
      <c r="AK38" s="353" t="str">
        <f>CONCATENATE('Fy1 mål alla nivåer'!AK44)</f>
        <v/>
      </c>
      <c r="AL38" s="353" t="str">
        <f>CONCATENATE('Fy1 mål alla nivåer'!AL44)</f>
        <v/>
      </c>
      <c r="AM38" s="353" t="str">
        <f>CONCATENATE('Fy1 mål alla nivåer'!AM44)</f>
        <v/>
      </c>
      <c r="AN38" s="353" t="str">
        <f>CONCATENATE('Fy1 mål alla nivåer'!AN44)</f>
        <v/>
      </c>
      <c r="AO38" s="353" t="str">
        <f>CONCATENATE('Fy1 mål alla nivåer'!AO44)</f>
        <v/>
      </c>
      <c r="AP38" s="353" t="str">
        <f>CONCATENATE('Fy1 mål alla nivåer'!AP44)</f>
        <v/>
      </c>
      <c r="AQ38" s="353" t="str">
        <f>CONCATENATE('Fy1 mål alla nivåer'!AQ44)</f>
        <v/>
      </c>
      <c r="AR38" s="353" t="str">
        <f>CONCATENATE('Fy1 mål alla nivåer'!AR44)</f>
        <v/>
      </c>
      <c r="AS38" s="353" t="str">
        <f>CONCATENATE('Fy1 mål alla nivåer'!AS44)</f>
        <v/>
      </c>
      <c r="AT38" s="353" t="str">
        <f>CONCATENATE('Fy1 mål alla nivåer'!AT44)</f>
        <v/>
      </c>
      <c r="AU38" s="353" t="str">
        <f>CONCATENATE('Fy1 mål alla nivåer'!AU44)</f>
        <v/>
      </c>
      <c r="AV38" s="353" t="str">
        <f>CONCATENATE('Fy1 mål alla nivåer'!AV44)</f>
        <v/>
      </c>
      <c r="AW38" s="353" t="str">
        <f>CONCATENATE('Fy1 mål alla nivåer'!AW44)</f>
        <v/>
      </c>
      <c r="AX38" s="353" t="str">
        <f>CONCATENATE('Fy1 mål alla nivåer'!AX44)</f>
        <v/>
      </c>
      <c r="AY38" s="353" t="str">
        <f>CONCATENATE('Fy1 mål alla nivåer'!AY44)</f>
        <v/>
      </c>
      <c r="AZ38" s="353" t="str">
        <f>CONCATENATE('Fy1 mål alla nivåer'!AZ44)</f>
        <v/>
      </c>
      <c r="BA38" s="353" t="str">
        <f>CONCATENATE('Fy1 mål alla nivåer'!BA44)</f>
        <v/>
      </c>
      <c r="BB38" s="353" t="str">
        <f>CONCATENATE('Fy1 mål alla nivåer'!BB44)</f>
        <v/>
      </c>
      <c r="BC38" s="353" t="str">
        <f>CONCATENATE('Fy1 mål alla nivåer'!BC44)</f>
        <v/>
      </c>
      <c r="BD38" s="353" t="str">
        <f>CONCATENATE('Fy1 mål alla nivåer'!BD44)</f>
        <v/>
      </c>
      <c r="BE38" s="353" t="str">
        <f>CONCATENATE('Fy1 mål alla nivåer'!BE44)</f>
        <v/>
      </c>
      <c r="BF38" s="353" t="str">
        <f>CONCATENATE('Fy1 mål alla nivåer'!BF44)</f>
        <v/>
      </c>
      <c r="BG38" s="353" t="str">
        <f>CONCATENATE('Fy1 mål alla nivåer'!BG44)</f>
        <v/>
      </c>
      <c r="BH38" s="353" t="str">
        <f>CONCATENATE('Fy1 mål alla nivåer'!BH44)</f>
        <v/>
      </c>
      <c r="BI38" s="353" t="str">
        <f>CONCATENATE('Fy1 mål alla nivåer'!BI44)</f>
        <v/>
      </c>
      <c r="BJ38" s="353" t="str">
        <f>CONCATENATE('Fy1 mål alla nivåer'!BJ44)</f>
        <v/>
      </c>
      <c r="BK38" s="353" t="str">
        <f>CONCATENATE('Fy1 mål alla nivåer'!BK44)</f>
        <v/>
      </c>
      <c r="BL38" s="353" t="str">
        <f>CONCATENATE('Fy1 mål alla nivåer'!BL44)</f>
        <v/>
      </c>
      <c r="BM38" s="353" t="str">
        <f>CONCATENATE('Fy1 mål alla nivåer'!BM44)</f>
        <v/>
      </c>
      <c r="BN38" s="353" t="str">
        <f>CONCATENATE('Fy1 mål alla nivåer'!CL44)</f>
        <v/>
      </c>
      <c r="BO38" s="353" t="str">
        <f>CONCATENATE('Fy1 mål alla nivåer'!CM44)</f>
        <v>X</v>
      </c>
      <c r="BP38" s="353" t="str">
        <f>CONCATENATE('Fy1 mål alla nivåer'!CN44)</f>
        <v>0</v>
      </c>
      <c r="BQ38" s="353" t="str">
        <f>CONCATENATE('Fy1 mål alla nivåer'!CO44)</f>
        <v>0</v>
      </c>
      <c r="BR38" s="353" t="str">
        <f>CONCATENATE('Fy1 mål alla nivåer'!CP44)</f>
        <v>0</v>
      </c>
      <c r="BS38" s="353" t="str">
        <f>CONCATENATE('Fy1 mål alla nivåer'!CQ44)</f>
        <v>0</v>
      </c>
      <c r="BT38" s="353" t="str">
        <f>CONCATENATE('Fy1 mål alla nivåer'!CR44)</f>
        <v>0</v>
      </c>
      <c r="BU38" s="353" t="str">
        <f>CONCATENATE('Fy1 mål alla nivåer'!CS44)</f>
        <v>0</v>
      </c>
      <c r="BV38" s="353" t="str">
        <f>CONCATENATE('Fy1 mål alla nivåer'!CT44)</f>
        <v>F</v>
      </c>
      <c r="BW38" s="324"/>
      <c r="BX38" s="354">
        <v>33</v>
      </c>
    </row>
    <row r="39" spans="1:76" ht="15" x14ac:dyDescent="0.25">
      <c r="A39" s="365" t="str">
        <f>CONCATENATE('Fy1 mål alla nivåer'!A45)</f>
        <v/>
      </c>
      <c r="B39" s="365" t="str">
        <f>CONCATENATE('Fy1 mål alla nivåer'!B45)</f>
        <v>Elev 34</v>
      </c>
      <c r="C39" s="365" t="str">
        <f>CONCATENATE('Fy1 mål alla nivåer'!C45)</f>
        <v/>
      </c>
      <c r="D39" s="365" t="str">
        <f>CONCATENATE('Fy1 mål alla nivåer'!D45)</f>
        <v/>
      </c>
      <c r="E39" s="365" t="str">
        <f>CONCATENATE('Fy1 mål alla nivåer'!E45)</f>
        <v/>
      </c>
      <c r="F39" s="353" t="str">
        <f>CONCATENATE('Fy1 mål alla nivåer'!F45)</f>
        <v/>
      </c>
      <c r="G39" s="353" t="str">
        <f>CONCATENATE('Fy1 mål alla nivåer'!G45)</f>
        <v/>
      </c>
      <c r="H39" s="353" t="str">
        <f>CONCATENATE('Fy1 mål alla nivåer'!H45)</f>
        <v/>
      </c>
      <c r="I39" s="353" t="str">
        <f>CONCATENATE('Fy1 mål alla nivåer'!I45)</f>
        <v/>
      </c>
      <c r="J39" s="353" t="str">
        <f>CONCATENATE('Fy1 mål alla nivåer'!J45)</f>
        <v/>
      </c>
      <c r="K39" s="353" t="str">
        <f>CONCATENATE('Fy1 mål alla nivåer'!K45)</f>
        <v/>
      </c>
      <c r="L39" s="353" t="str">
        <f>CONCATENATE('Fy1 mål alla nivåer'!L45)</f>
        <v/>
      </c>
      <c r="M39" s="353" t="str">
        <f>CONCATENATE('Fy1 mål alla nivåer'!M45)</f>
        <v/>
      </c>
      <c r="N39" s="353" t="str">
        <f>CONCATENATE('Fy1 mål alla nivåer'!N45)</f>
        <v/>
      </c>
      <c r="O39" s="353" t="str">
        <f>CONCATENATE('Fy1 mål alla nivåer'!O45)</f>
        <v/>
      </c>
      <c r="P39" s="353" t="str">
        <f>CONCATENATE('Fy1 mål alla nivåer'!P45)</f>
        <v/>
      </c>
      <c r="Q39" s="353" t="str">
        <f>CONCATENATE('Fy1 mål alla nivåer'!Q45)</f>
        <v/>
      </c>
      <c r="R39" s="353" t="str">
        <f>CONCATENATE('Fy1 mål alla nivåer'!R45)</f>
        <v/>
      </c>
      <c r="S39" s="353" t="str">
        <f>CONCATENATE('Fy1 mål alla nivåer'!S45)</f>
        <v/>
      </c>
      <c r="T39" s="353" t="str">
        <f>CONCATENATE('Fy1 mål alla nivåer'!T45)</f>
        <v/>
      </c>
      <c r="U39" s="353" t="str">
        <f>CONCATENATE('Fy1 mål alla nivåer'!U45)</f>
        <v/>
      </c>
      <c r="V39" s="353" t="str">
        <f>CONCATENATE('Fy1 mål alla nivåer'!V45)</f>
        <v/>
      </c>
      <c r="W39" s="353" t="str">
        <f>CONCATENATE('Fy1 mål alla nivåer'!W45)</f>
        <v/>
      </c>
      <c r="X39" s="353" t="str">
        <f>CONCATENATE('Fy1 mål alla nivåer'!X45)</f>
        <v/>
      </c>
      <c r="Y39" s="353" t="str">
        <f>CONCATENATE('Fy1 mål alla nivåer'!Y45)</f>
        <v/>
      </c>
      <c r="Z39" s="353" t="str">
        <f>CONCATENATE('Fy1 mål alla nivåer'!Z45)</f>
        <v/>
      </c>
      <c r="AA39" s="353" t="str">
        <f>CONCATENATE('Fy1 mål alla nivåer'!AA45)</f>
        <v/>
      </c>
      <c r="AB39" s="353" t="str">
        <f>CONCATENATE('Fy1 mål alla nivåer'!AB45)</f>
        <v/>
      </c>
      <c r="AC39" s="353" t="str">
        <f>CONCATENATE('Fy1 mål alla nivåer'!AC45)</f>
        <v/>
      </c>
      <c r="AD39" s="353" t="str">
        <f>CONCATENATE('Fy1 mål alla nivåer'!AD45)</f>
        <v/>
      </c>
      <c r="AE39" s="353" t="str">
        <f>CONCATENATE('Fy1 mål alla nivåer'!AE45)</f>
        <v/>
      </c>
      <c r="AF39" s="353" t="str">
        <f>CONCATENATE('Fy1 mål alla nivåer'!AF45)</f>
        <v/>
      </c>
      <c r="AG39" s="353" t="str">
        <f>CONCATENATE('Fy1 mål alla nivåer'!AG45)</f>
        <v/>
      </c>
      <c r="AH39" s="353" t="str">
        <f>CONCATENATE('Fy1 mål alla nivåer'!AH45)</f>
        <v/>
      </c>
      <c r="AI39" s="353" t="str">
        <f>CONCATENATE('Fy1 mål alla nivåer'!AI45)</f>
        <v/>
      </c>
      <c r="AJ39" s="353" t="str">
        <f>CONCATENATE('Fy1 mål alla nivåer'!AJ45)</f>
        <v/>
      </c>
      <c r="AK39" s="353" t="str">
        <f>CONCATENATE('Fy1 mål alla nivåer'!AK45)</f>
        <v/>
      </c>
      <c r="AL39" s="353" t="str">
        <f>CONCATENATE('Fy1 mål alla nivåer'!AL45)</f>
        <v/>
      </c>
      <c r="AM39" s="353" t="str">
        <f>CONCATENATE('Fy1 mål alla nivåer'!AM45)</f>
        <v/>
      </c>
      <c r="AN39" s="353" t="str">
        <f>CONCATENATE('Fy1 mål alla nivåer'!AN45)</f>
        <v/>
      </c>
      <c r="AO39" s="353" t="str">
        <f>CONCATENATE('Fy1 mål alla nivåer'!AO45)</f>
        <v/>
      </c>
      <c r="AP39" s="353" t="str">
        <f>CONCATENATE('Fy1 mål alla nivåer'!AP45)</f>
        <v/>
      </c>
      <c r="AQ39" s="353" t="str">
        <f>CONCATENATE('Fy1 mål alla nivåer'!AQ45)</f>
        <v/>
      </c>
      <c r="AR39" s="353" t="str">
        <f>CONCATENATE('Fy1 mål alla nivåer'!AR45)</f>
        <v/>
      </c>
      <c r="AS39" s="353" t="str">
        <f>CONCATENATE('Fy1 mål alla nivåer'!AS45)</f>
        <v/>
      </c>
      <c r="AT39" s="353" t="str">
        <f>CONCATENATE('Fy1 mål alla nivåer'!AT45)</f>
        <v/>
      </c>
      <c r="AU39" s="353" t="str">
        <f>CONCATENATE('Fy1 mål alla nivåer'!AU45)</f>
        <v/>
      </c>
      <c r="AV39" s="353" t="str">
        <f>CONCATENATE('Fy1 mål alla nivåer'!AV45)</f>
        <v/>
      </c>
      <c r="AW39" s="353" t="str">
        <f>CONCATENATE('Fy1 mål alla nivåer'!AW45)</f>
        <v/>
      </c>
      <c r="AX39" s="353" t="str">
        <f>CONCATENATE('Fy1 mål alla nivåer'!AX45)</f>
        <v/>
      </c>
      <c r="AY39" s="353" t="str">
        <f>CONCATENATE('Fy1 mål alla nivåer'!AY45)</f>
        <v/>
      </c>
      <c r="AZ39" s="353" t="str">
        <f>CONCATENATE('Fy1 mål alla nivåer'!AZ45)</f>
        <v/>
      </c>
      <c r="BA39" s="353" t="str">
        <f>CONCATENATE('Fy1 mål alla nivåer'!BA45)</f>
        <v/>
      </c>
      <c r="BB39" s="353" t="str">
        <f>CONCATENATE('Fy1 mål alla nivåer'!BB45)</f>
        <v/>
      </c>
      <c r="BC39" s="353" t="str">
        <f>CONCATENATE('Fy1 mål alla nivåer'!BC45)</f>
        <v/>
      </c>
      <c r="BD39" s="353" t="str">
        <f>CONCATENATE('Fy1 mål alla nivåer'!BD45)</f>
        <v/>
      </c>
      <c r="BE39" s="353" t="str">
        <f>CONCATENATE('Fy1 mål alla nivåer'!BE45)</f>
        <v/>
      </c>
      <c r="BF39" s="353" t="str">
        <f>CONCATENATE('Fy1 mål alla nivåer'!BF45)</f>
        <v/>
      </c>
      <c r="BG39" s="353" t="str">
        <f>CONCATENATE('Fy1 mål alla nivåer'!BG45)</f>
        <v/>
      </c>
      <c r="BH39" s="353" t="str">
        <f>CONCATENATE('Fy1 mål alla nivåer'!BH45)</f>
        <v/>
      </c>
      <c r="BI39" s="353" t="str">
        <f>CONCATENATE('Fy1 mål alla nivåer'!BI45)</f>
        <v/>
      </c>
      <c r="BJ39" s="353" t="str">
        <f>CONCATENATE('Fy1 mål alla nivåer'!BJ45)</f>
        <v/>
      </c>
      <c r="BK39" s="353" t="str">
        <f>CONCATENATE('Fy1 mål alla nivåer'!BK45)</f>
        <v/>
      </c>
      <c r="BL39" s="353" t="str">
        <f>CONCATENATE('Fy1 mål alla nivåer'!BL45)</f>
        <v/>
      </c>
      <c r="BM39" s="353" t="str">
        <f>CONCATENATE('Fy1 mål alla nivåer'!BM45)</f>
        <v/>
      </c>
      <c r="BN39" s="353" t="str">
        <f>CONCATENATE('Fy1 mål alla nivåer'!CL45)</f>
        <v/>
      </c>
      <c r="BO39" s="353" t="str">
        <f>CONCATENATE('Fy1 mål alla nivåer'!CM45)</f>
        <v>X</v>
      </c>
      <c r="BP39" s="353" t="str">
        <f>CONCATENATE('Fy1 mål alla nivåer'!CN45)</f>
        <v>0</v>
      </c>
      <c r="BQ39" s="353" t="str">
        <f>CONCATENATE('Fy1 mål alla nivåer'!CO45)</f>
        <v>0</v>
      </c>
      <c r="BR39" s="353" t="str">
        <f>CONCATENATE('Fy1 mål alla nivåer'!CP45)</f>
        <v>0</v>
      </c>
      <c r="BS39" s="353" t="str">
        <f>CONCATENATE('Fy1 mål alla nivåer'!CQ45)</f>
        <v>0</v>
      </c>
      <c r="BT39" s="353" t="str">
        <f>CONCATENATE('Fy1 mål alla nivåer'!CR45)</f>
        <v>0</v>
      </c>
      <c r="BU39" s="353" t="str">
        <f>CONCATENATE('Fy1 mål alla nivåer'!CS45)</f>
        <v>0</v>
      </c>
      <c r="BV39" s="353" t="str">
        <f>CONCATENATE('Fy1 mål alla nivåer'!CT45)</f>
        <v>F</v>
      </c>
      <c r="BW39" s="324"/>
      <c r="BX39" s="354">
        <v>34</v>
      </c>
    </row>
    <row r="40" spans="1:76" ht="15" x14ac:dyDescent="0.25">
      <c r="A40" s="365" t="str">
        <f>CONCATENATE('Fy1 mål alla nivåer'!A46)</f>
        <v/>
      </c>
      <c r="B40" s="365" t="str">
        <f>CONCATENATE('Fy1 mål alla nivåer'!B46)</f>
        <v>Elev 35</v>
      </c>
      <c r="C40" s="365" t="str">
        <f>CONCATENATE('Fy1 mål alla nivåer'!C46)</f>
        <v/>
      </c>
      <c r="D40" s="365" t="str">
        <f>CONCATENATE('Fy1 mål alla nivåer'!D46)</f>
        <v/>
      </c>
      <c r="E40" s="365" t="str">
        <f>CONCATENATE('Fy1 mål alla nivåer'!E46)</f>
        <v/>
      </c>
      <c r="F40" s="353" t="str">
        <f>CONCATENATE('Fy1 mål alla nivåer'!F46)</f>
        <v/>
      </c>
      <c r="G40" s="353" t="str">
        <f>CONCATENATE('Fy1 mål alla nivåer'!G46)</f>
        <v/>
      </c>
      <c r="H40" s="353" t="str">
        <f>CONCATENATE('Fy1 mål alla nivåer'!H46)</f>
        <v/>
      </c>
      <c r="I40" s="353" t="str">
        <f>CONCATENATE('Fy1 mål alla nivåer'!I46)</f>
        <v/>
      </c>
      <c r="J40" s="353" t="str">
        <f>CONCATENATE('Fy1 mål alla nivåer'!J46)</f>
        <v/>
      </c>
      <c r="K40" s="353" t="str">
        <f>CONCATENATE('Fy1 mål alla nivåer'!K46)</f>
        <v/>
      </c>
      <c r="L40" s="353" t="str">
        <f>CONCATENATE('Fy1 mål alla nivåer'!L46)</f>
        <v/>
      </c>
      <c r="M40" s="353" t="str">
        <f>CONCATENATE('Fy1 mål alla nivåer'!M46)</f>
        <v/>
      </c>
      <c r="N40" s="353" t="str">
        <f>CONCATENATE('Fy1 mål alla nivåer'!N46)</f>
        <v/>
      </c>
      <c r="O40" s="353" t="str">
        <f>CONCATENATE('Fy1 mål alla nivåer'!O46)</f>
        <v/>
      </c>
      <c r="P40" s="353" t="str">
        <f>CONCATENATE('Fy1 mål alla nivåer'!P46)</f>
        <v/>
      </c>
      <c r="Q40" s="353" t="str">
        <f>CONCATENATE('Fy1 mål alla nivåer'!Q46)</f>
        <v/>
      </c>
      <c r="R40" s="353" t="str">
        <f>CONCATENATE('Fy1 mål alla nivåer'!R46)</f>
        <v/>
      </c>
      <c r="S40" s="353" t="str">
        <f>CONCATENATE('Fy1 mål alla nivåer'!S46)</f>
        <v/>
      </c>
      <c r="T40" s="353" t="str">
        <f>CONCATENATE('Fy1 mål alla nivåer'!T46)</f>
        <v/>
      </c>
      <c r="U40" s="353" t="str">
        <f>CONCATENATE('Fy1 mål alla nivåer'!U46)</f>
        <v/>
      </c>
      <c r="V40" s="353" t="str">
        <f>CONCATENATE('Fy1 mål alla nivåer'!V46)</f>
        <v/>
      </c>
      <c r="W40" s="353" t="str">
        <f>CONCATENATE('Fy1 mål alla nivåer'!W46)</f>
        <v/>
      </c>
      <c r="X40" s="353" t="str">
        <f>CONCATENATE('Fy1 mål alla nivåer'!X46)</f>
        <v/>
      </c>
      <c r="Y40" s="353" t="str">
        <f>CONCATENATE('Fy1 mål alla nivåer'!Y46)</f>
        <v/>
      </c>
      <c r="Z40" s="353" t="str">
        <f>CONCATENATE('Fy1 mål alla nivåer'!Z46)</f>
        <v/>
      </c>
      <c r="AA40" s="353" t="str">
        <f>CONCATENATE('Fy1 mål alla nivåer'!AA46)</f>
        <v/>
      </c>
      <c r="AB40" s="353" t="str">
        <f>CONCATENATE('Fy1 mål alla nivåer'!AB46)</f>
        <v/>
      </c>
      <c r="AC40" s="353" t="str">
        <f>CONCATENATE('Fy1 mål alla nivåer'!AC46)</f>
        <v/>
      </c>
      <c r="AD40" s="353" t="str">
        <f>CONCATENATE('Fy1 mål alla nivåer'!AD46)</f>
        <v/>
      </c>
      <c r="AE40" s="353" t="str">
        <f>CONCATENATE('Fy1 mål alla nivåer'!AE46)</f>
        <v/>
      </c>
      <c r="AF40" s="353" t="str">
        <f>CONCATENATE('Fy1 mål alla nivåer'!AF46)</f>
        <v/>
      </c>
      <c r="AG40" s="353" t="str">
        <f>CONCATENATE('Fy1 mål alla nivåer'!AG46)</f>
        <v/>
      </c>
      <c r="AH40" s="353" t="str">
        <f>CONCATENATE('Fy1 mål alla nivåer'!AH46)</f>
        <v/>
      </c>
      <c r="AI40" s="353" t="str">
        <f>CONCATENATE('Fy1 mål alla nivåer'!AI46)</f>
        <v/>
      </c>
      <c r="AJ40" s="353" t="str">
        <f>CONCATENATE('Fy1 mål alla nivåer'!AJ46)</f>
        <v/>
      </c>
      <c r="AK40" s="353" t="str">
        <f>CONCATENATE('Fy1 mål alla nivåer'!AK46)</f>
        <v/>
      </c>
      <c r="AL40" s="353" t="str">
        <f>CONCATENATE('Fy1 mål alla nivåer'!AL46)</f>
        <v/>
      </c>
      <c r="AM40" s="353" t="str">
        <f>CONCATENATE('Fy1 mål alla nivåer'!AM46)</f>
        <v/>
      </c>
      <c r="AN40" s="353" t="str">
        <f>CONCATENATE('Fy1 mål alla nivåer'!AN46)</f>
        <v/>
      </c>
      <c r="AO40" s="353" t="str">
        <f>CONCATENATE('Fy1 mål alla nivåer'!AO46)</f>
        <v/>
      </c>
      <c r="AP40" s="353" t="str">
        <f>CONCATENATE('Fy1 mål alla nivåer'!AP46)</f>
        <v/>
      </c>
      <c r="AQ40" s="353" t="str">
        <f>CONCATENATE('Fy1 mål alla nivåer'!AQ46)</f>
        <v/>
      </c>
      <c r="AR40" s="353" t="str">
        <f>CONCATENATE('Fy1 mål alla nivåer'!AR46)</f>
        <v/>
      </c>
      <c r="AS40" s="353" t="str">
        <f>CONCATENATE('Fy1 mål alla nivåer'!AS46)</f>
        <v/>
      </c>
      <c r="AT40" s="353" t="str">
        <f>CONCATENATE('Fy1 mål alla nivåer'!AT46)</f>
        <v/>
      </c>
      <c r="AU40" s="353" t="str">
        <f>CONCATENATE('Fy1 mål alla nivåer'!AU46)</f>
        <v/>
      </c>
      <c r="AV40" s="353" t="str">
        <f>CONCATENATE('Fy1 mål alla nivåer'!AV46)</f>
        <v/>
      </c>
      <c r="AW40" s="353" t="str">
        <f>CONCATENATE('Fy1 mål alla nivåer'!AW46)</f>
        <v/>
      </c>
      <c r="AX40" s="353" t="str">
        <f>CONCATENATE('Fy1 mål alla nivåer'!AX46)</f>
        <v/>
      </c>
      <c r="AY40" s="353" t="str">
        <f>CONCATENATE('Fy1 mål alla nivåer'!AY46)</f>
        <v/>
      </c>
      <c r="AZ40" s="353" t="str">
        <f>CONCATENATE('Fy1 mål alla nivåer'!AZ46)</f>
        <v/>
      </c>
      <c r="BA40" s="353" t="str">
        <f>CONCATENATE('Fy1 mål alla nivåer'!BA46)</f>
        <v/>
      </c>
      <c r="BB40" s="353" t="str">
        <f>CONCATENATE('Fy1 mål alla nivåer'!BB46)</f>
        <v/>
      </c>
      <c r="BC40" s="353" t="str">
        <f>CONCATENATE('Fy1 mål alla nivåer'!BC46)</f>
        <v/>
      </c>
      <c r="BD40" s="353" t="str">
        <f>CONCATENATE('Fy1 mål alla nivåer'!BD46)</f>
        <v/>
      </c>
      <c r="BE40" s="353" t="str">
        <f>CONCATENATE('Fy1 mål alla nivåer'!BE46)</f>
        <v/>
      </c>
      <c r="BF40" s="353" t="str">
        <f>CONCATENATE('Fy1 mål alla nivåer'!BF46)</f>
        <v/>
      </c>
      <c r="BG40" s="353" t="str">
        <f>CONCATENATE('Fy1 mål alla nivåer'!BG46)</f>
        <v/>
      </c>
      <c r="BH40" s="353" t="str">
        <f>CONCATENATE('Fy1 mål alla nivåer'!BH46)</f>
        <v/>
      </c>
      <c r="BI40" s="353" t="str">
        <f>CONCATENATE('Fy1 mål alla nivåer'!BI46)</f>
        <v/>
      </c>
      <c r="BJ40" s="353" t="str">
        <f>CONCATENATE('Fy1 mål alla nivåer'!BJ46)</f>
        <v/>
      </c>
      <c r="BK40" s="353" t="str">
        <f>CONCATENATE('Fy1 mål alla nivåer'!BK46)</f>
        <v/>
      </c>
      <c r="BL40" s="353" t="str">
        <f>CONCATENATE('Fy1 mål alla nivåer'!BL46)</f>
        <v/>
      </c>
      <c r="BM40" s="353" t="str">
        <f>CONCATENATE('Fy1 mål alla nivåer'!BM46)</f>
        <v/>
      </c>
      <c r="BN40" s="353" t="str">
        <f>CONCATENATE('Fy1 mål alla nivåer'!CL46)</f>
        <v/>
      </c>
      <c r="BO40" s="353" t="str">
        <f>CONCATENATE('Fy1 mål alla nivåer'!CM46)</f>
        <v>X</v>
      </c>
      <c r="BP40" s="353" t="str">
        <f>CONCATENATE('Fy1 mål alla nivåer'!CN46)</f>
        <v>0</v>
      </c>
      <c r="BQ40" s="353" t="str">
        <f>CONCATENATE('Fy1 mål alla nivåer'!CO46)</f>
        <v>0</v>
      </c>
      <c r="BR40" s="353" t="str">
        <f>CONCATENATE('Fy1 mål alla nivåer'!CP46)</f>
        <v>0</v>
      </c>
      <c r="BS40" s="353" t="str">
        <f>CONCATENATE('Fy1 mål alla nivåer'!CQ46)</f>
        <v>0</v>
      </c>
      <c r="BT40" s="353" t="str">
        <f>CONCATENATE('Fy1 mål alla nivåer'!CR46)</f>
        <v>0</v>
      </c>
      <c r="BU40" s="353" t="str">
        <f>CONCATENATE('Fy1 mål alla nivåer'!CS46)</f>
        <v>0</v>
      </c>
      <c r="BV40" s="353" t="str">
        <f>CONCATENATE('Fy1 mål alla nivåer'!CT46)</f>
        <v>F</v>
      </c>
      <c r="BW40" s="324"/>
      <c r="BX40" s="354">
        <v>35</v>
      </c>
    </row>
    <row r="41" spans="1:76" ht="15" x14ac:dyDescent="0.25">
      <c r="A41" s="365" t="str">
        <f>CONCATENATE('Fy1 mål alla nivåer'!A47)</f>
        <v/>
      </c>
      <c r="B41" s="365" t="str">
        <f>CONCATENATE('Fy1 mål alla nivåer'!B47)</f>
        <v>Elev 36</v>
      </c>
      <c r="C41" s="365" t="str">
        <f>CONCATENATE('Fy1 mål alla nivåer'!C47)</f>
        <v/>
      </c>
      <c r="D41" s="365" t="str">
        <f>CONCATENATE('Fy1 mål alla nivåer'!D47)</f>
        <v/>
      </c>
      <c r="E41" s="365" t="str">
        <f>CONCATENATE('Fy1 mål alla nivåer'!E47)</f>
        <v/>
      </c>
      <c r="F41" s="353" t="str">
        <f>CONCATENATE('Fy1 mål alla nivåer'!F47)</f>
        <v/>
      </c>
      <c r="G41" s="353" t="str">
        <f>CONCATENATE('Fy1 mål alla nivåer'!G47)</f>
        <v/>
      </c>
      <c r="H41" s="353" t="str">
        <f>CONCATENATE('Fy1 mål alla nivåer'!H47)</f>
        <v/>
      </c>
      <c r="I41" s="353" t="str">
        <f>CONCATENATE('Fy1 mål alla nivåer'!I47)</f>
        <v/>
      </c>
      <c r="J41" s="353" t="str">
        <f>CONCATENATE('Fy1 mål alla nivåer'!J47)</f>
        <v/>
      </c>
      <c r="K41" s="353" t="str">
        <f>CONCATENATE('Fy1 mål alla nivåer'!K47)</f>
        <v/>
      </c>
      <c r="L41" s="353" t="str">
        <f>CONCATENATE('Fy1 mål alla nivåer'!L47)</f>
        <v/>
      </c>
      <c r="M41" s="353" t="str">
        <f>CONCATENATE('Fy1 mål alla nivåer'!M47)</f>
        <v/>
      </c>
      <c r="N41" s="353" t="str">
        <f>CONCATENATE('Fy1 mål alla nivåer'!N47)</f>
        <v/>
      </c>
      <c r="O41" s="353" t="str">
        <f>CONCATENATE('Fy1 mål alla nivåer'!O47)</f>
        <v/>
      </c>
      <c r="P41" s="353" t="str">
        <f>CONCATENATE('Fy1 mål alla nivåer'!P47)</f>
        <v/>
      </c>
      <c r="Q41" s="353" t="str">
        <f>CONCATENATE('Fy1 mål alla nivåer'!Q47)</f>
        <v/>
      </c>
      <c r="R41" s="353" t="str">
        <f>CONCATENATE('Fy1 mål alla nivåer'!R47)</f>
        <v/>
      </c>
      <c r="S41" s="353" t="str">
        <f>CONCATENATE('Fy1 mål alla nivåer'!S47)</f>
        <v/>
      </c>
      <c r="T41" s="353" t="str">
        <f>CONCATENATE('Fy1 mål alla nivåer'!T47)</f>
        <v/>
      </c>
      <c r="U41" s="353" t="str">
        <f>CONCATENATE('Fy1 mål alla nivåer'!U47)</f>
        <v/>
      </c>
      <c r="V41" s="353" t="str">
        <f>CONCATENATE('Fy1 mål alla nivåer'!V47)</f>
        <v/>
      </c>
      <c r="W41" s="353" t="str">
        <f>CONCATENATE('Fy1 mål alla nivåer'!W47)</f>
        <v/>
      </c>
      <c r="X41" s="353" t="str">
        <f>CONCATENATE('Fy1 mål alla nivåer'!X47)</f>
        <v/>
      </c>
      <c r="Y41" s="353" t="str">
        <f>CONCATENATE('Fy1 mål alla nivåer'!Y47)</f>
        <v/>
      </c>
      <c r="Z41" s="353" t="str">
        <f>CONCATENATE('Fy1 mål alla nivåer'!Z47)</f>
        <v/>
      </c>
      <c r="AA41" s="353" t="str">
        <f>CONCATENATE('Fy1 mål alla nivåer'!AA47)</f>
        <v/>
      </c>
      <c r="AB41" s="353" t="str">
        <f>CONCATENATE('Fy1 mål alla nivåer'!AB47)</f>
        <v/>
      </c>
      <c r="AC41" s="353" t="str">
        <f>CONCATENATE('Fy1 mål alla nivåer'!AC47)</f>
        <v/>
      </c>
      <c r="AD41" s="353" t="str">
        <f>CONCATENATE('Fy1 mål alla nivåer'!AD47)</f>
        <v/>
      </c>
      <c r="AE41" s="353" t="str">
        <f>CONCATENATE('Fy1 mål alla nivåer'!AE47)</f>
        <v/>
      </c>
      <c r="AF41" s="353" t="str">
        <f>CONCATENATE('Fy1 mål alla nivåer'!AF47)</f>
        <v/>
      </c>
      <c r="AG41" s="353" t="str">
        <f>CONCATENATE('Fy1 mål alla nivåer'!AG47)</f>
        <v/>
      </c>
      <c r="AH41" s="353" t="str">
        <f>CONCATENATE('Fy1 mål alla nivåer'!AH47)</f>
        <v/>
      </c>
      <c r="AI41" s="353" t="str">
        <f>CONCATENATE('Fy1 mål alla nivåer'!AI47)</f>
        <v/>
      </c>
      <c r="AJ41" s="353" t="str">
        <f>CONCATENATE('Fy1 mål alla nivåer'!AJ47)</f>
        <v/>
      </c>
      <c r="AK41" s="353" t="str">
        <f>CONCATENATE('Fy1 mål alla nivåer'!AK47)</f>
        <v/>
      </c>
      <c r="AL41" s="353" t="str">
        <f>CONCATENATE('Fy1 mål alla nivåer'!AL47)</f>
        <v/>
      </c>
      <c r="AM41" s="353" t="str">
        <f>CONCATENATE('Fy1 mål alla nivåer'!AM47)</f>
        <v/>
      </c>
      <c r="AN41" s="353" t="str">
        <f>CONCATENATE('Fy1 mål alla nivåer'!AN47)</f>
        <v/>
      </c>
      <c r="AO41" s="353" t="str">
        <f>CONCATENATE('Fy1 mål alla nivåer'!AO47)</f>
        <v/>
      </c>
      <c r="AP41" s="353" t="str">
        <f>CONCATENATE('Fy1 mål alla nivåer'!AP47)</f>
        <v/>
      </c>
      <c r="AQ41" s="353" t="str">
        <f>CONCATENATE('Fy1 mål alla nivåer'!AQ47)</f>
        <v/>
      </c>
      <c r="AR41" s="353" t="str">
        <f>CONCATENATE('Fy1 mål alla nivåer'!AR47)</f>
        <v/>
      </c>
      <c r="AS41" s="353" t="str">
        <f>CONCATENATE('Fy1 mål alla nivåer'!AS47)</f>
        <v/>
      </c>
      <c r="AT41" s="353" t="str">
        <f>CONCATENATE('Fy1 mål alla nivåer'!AT47)</f>
        <v/>
      </c>
      <c r="AU41" s="353" t="str">
        <f>CONCATENATE('Fy1 mål alla nivåer'!AU47)</f>
        <v/>
      </c>
      <c r="AV41" s="353" t="str">
        <f>CONCATENATE('Fy1 mål alla nivåer'!AV47)</f>
        <v/>
      </c>
      <c r="AW41" s="353" t="str">
        <f>CONCATENATE('Fy1 mål alla nivåer'!AW47)</f>
        <v/>
      </c>
      <c r="AX41" s="353" t="str">
        <f>CONCATENATE('Fy1 mål alla nivåer'!AX47)</f>
        <v/>
      </c>
      <c r="AY41" s="353" t="str">
        <f>CONCATENATE('Fy1 mål alla nivåer'!AY47)</f>
        <v/>
      </c>
      <c r="AZ41" s="353" t="str">
        <f>CONCATENATE('Fy1 mål alla nivåer'!AZ47)</f>
        <v/>
      </c>
      <c r="BA41" s="353" t="str">
        <f>CONCATENATE('Fy1 mål alla nivåer'!BA47)</f>
        <v/>
      </c>
      <c r="BB41" s="353" t="str">
        <f>CONCATENATE('Fy1 mål alla nivåer'!BB47)</f>
        <v/>
      </c>
      <c r="BC41" s="353" t="str">
        <f>CONCATENATE('Fy1 mål alla nivåer'!BC47)</f>
        <v/>
      </c>
      <c r="BD41" s="353" t="str">
        <f>CONCATENATE('Fy1 mål alla nivåer'!BD47)</f>
        <v/>
      </c>
      <c r="BE41" s="353" t="str">
        <f>CONCATENATE('Fy1 mål alla nivåer'!BE47)</f>
        <v/>
      </c>
      <c r="BF41" s="353" t="str">
        <f>CONCATENATE('Fy1 mål alla nivåer'!BF47)</f>
        <v/>
      </c>
      <c r="BG41" s="353" t="str">
        <f>CONCATENATE('Fy1 mål alla nivåer'!BG47)</f>
        <v/>
      </c>
      <c r="BH41" s="353" t="str">
        <f>CONCATENATE('Fy1 mål alla nivåer'!BH47)</f>
        <v/>
      </c>
      <c r="BI41" s="353" t="str">
        <f>CONCATENATE('Fy1 mål alla nivåer'!BI47)</f>
        <v/>
      </c>
      <c r="BJ41" s="353" t="str">
        <f>CONCATENATE('Fy1 mål alla nivåer'!BJ47)</f>
        <v/>
      </c>
      <c r="BK41" s="353" t="str">
        <f>CONCATENATE('Fy1 mål alla nivåer'!BK47)</f>
        <v/>
      </c>
      <c r="BL41" s="353" t="str">
        <f>CONCATENATE('Fy1 mål alla nivåer'!BL47)</f>
        <v/>
      </c>
      <c r="BM41" s="353" t="str">
        <f>CONCATENATE('Fy1 mål alla nivåer'!BM47)</f>
        <v/>
      </c>
      <c r="BN41" s="353" t="str">
        <f>CONCATENATE('Fy1 mål alla nivåer'!CL47)</f>
        <v/>
      </c>
      <c r="BO41" s="353" t="str">
        <f>CONCATENATE('Fy1 mål alla nivåer'!CM47)</f>
        <v>X</v>
      </c>
      <c r="BP41" s="353" t="str">
        <f>CONCATENATE('Fy1 mål alla nivåer'!CN47)</f>
        <v>0</v>
      </c>
      <c r="BQ41" s="353" t="str">
        <f>CONCATENATE('Fy1 mål alla nivåer'!CO47)</f>
        <v>0</v>
      </c>
      <c r="BR41" s="353" t="str">
        <f>CONCATENATE('Fy1 mål alla nivåer'!CP47)</f>
        <v>0</v>
      </c>
      <c r="BS41" s="353" t="str">
        <f>CONCATENATE('Fy1 mål alla nivåer'!CQ47)</f>
        <v>0</v>
      </c>
      <c r="BT41" s="353" t="str">
        <f>CONCATENATE('Fy1 mål alla nivåer'!CR47)</f>
        <v>0</v>
      </c>
      <c r="BU41" s="353" t="str">
        <f>CONCATENATE('Fy1 mål alla nivåer'!CS47)</f>
        <v>0</v>
      </c>
      <c r="BV41" s="353" t="str">
        <f>CONCATENATE('Fy1 mål alla nivåer'!CT47)</f>
        <v>F</v>
      </c>
      <c r="BW41" s="324"/>
      <c r="BX41" s="354">
        <v>36</v>
      </c>
    </row>
    <row r="42" spans="1:76" ht="15" x14ac:dyDescent="0.25">
      <c r="A42" s="365" t="str">
        <f>CONCATENATE('Fy1 mål alla nivåer'!A48)</f>
        <v/>
      </c>
      <c r="B42" s="365" t="str">
        <f>CONCATENATE('Fy1 mål alla nivåer'!B48)</f>
        <v>Elev 37</v>
      </c>
      <c r="C42" s="365" t="str">
        <f>CONCATENATE('Fy1 mål alla nivåer'!C48)</f>
        <v/>
      </c>
      <c r="D42" s="365" t="str">
        <f>CONCATENATE('Fy1 mål alla nivåer'!D48)</f>
        <v/>
      </c>
      <c r="E42" s="365" t="str">
        <f>CONCATENATE('Fy1 mål alla nivåer'!E48)</f>
        <v/>
      </c>
      <c r="F42" s="353" t="str">
        <f>CONCATENATE('Fy1 mål alla nivåer'!F48)</f>
        <v/>
      </c>
      <c r="G42" s="353" t="str">
        <f>CONCATENATE('Fy1 mål alla nivåer'!G48)</f>
        <v/>
      </c>
      <c r="H42" s="353" t="str">
        <f>CONCATENATE('Fy1 mål alla nivåer'!H48)</f>
        <v/>
      </c>
      <c r="I42" s="353" t="str">
        <f>CONCATENATE('Fy1 mål alla nivåer'!I48)</f>
        <v/>
      </c>
      <c r="J42" s="353" t="str">
        <f>CONCATENATE('Fy1 mål alla nivåer'!J48)</f>
        <v/>
      </c>
      <c r="K42" s="353" t="str">
        <f>CONCATENATE('Fy1 mål alla nivåer'!K48)</f>
        <v/>
      </c>
      <c r="L42" s="353" t="str">
        <f>CONCATENATE('Fy1 mål alla nivåer'!L48)</f>
        <v/>
      </c>
      <c r="M42" s="353" t="str">
        <f>CONCATENATE('Fy1 mål alla nivåer'!M48)</f>
        <v/>
      </c>
      <c r="N42" s="353" t="str">
        <f>CONCATENATE('Fy1 mål alla nivåer'!N48)</f>
        <v/>
      </c>
      <c r="O42" s="353" t="str">
        <f>CONCATENATE('Fy1 mål alla nivåer'!O48)</f>
        <v/>
      </c>
      <c r="P42" s="353" t="str">
        <f>CONCATENATE('Fy1 mål alla nivåer'!P48)</f>
        <v/>
      </c>
      <c r="Q42" s="353" t="str">
        <f>CONCATENATE('Fy1 mål alla nivåer'!Q48)</f>
        <v/>
      </c>
      <c r="R42" s="353" t="str">
        <f>CONCATENATE('Fy1 mål alla nivåer'!R48)</f>
        <v/>
      </c>
      <c r="S42" s="353" t="str">
        <f>CONCATENATE('Fy1 mål alla nivåer'!S48)</f>
        <v/>
      </c>
      <c r="T42" s="353" t="str">
        <f>CONCATENATE('Fy1 mål alla nivåer'!T48)</f>
        <v/>
      </c>
      <c r="U42" s="353" t="str">
        <f>CONCATENATE('Fy1 mål alla nivåer'!U48)</f>
        <v/>
      </c>
      <c r="V42" s="353" t="str">
        <f>CONCATENATE('Fy1 mål alla nivåer'!V48)</f>
        <v/>
      </c>
      <c r="W42" s="353" t="str">
        <f>CONCATENATE('Fy1 mål alla nivåer'!W48)</f>
        <v/>
      </c>
      <c r="X42" s="353" t="str">
        <f>CONCATENATE('Fy1 mål alla nivåer'!X48)</f>
        <v/>
      </c>
      <c r="Y42" s="353" t="str">
        <f>CONCATENATE('Fy1 mål alla nivåer'!Y48)</f>
        <v/>
      </c>
      <c r="Z42" s="353" t="str">
        <f>CONCATENATE('Fy1 mål alla nivåer'!Z48)</f>
        <v/>
      </c>
      <c r="AA42" s="353" t="str">
        <f>CONCATENATE('Fy1 mål alla nivåer'!AA48)</f>
        <v/>
      </c>
      <c r="AB42" s="353" t="str">
        <f>CONCATENATE('Fy1 mål alla nivåer'!AB48)</f>
        <v/>
      </c>
      <c r="AC42" s="353" t="str">
        <f>CONCATENATE('Fy1 mål alla nivåer'!AC48)</f>
        <v/>
      </c>
      <c r="AD42" s="353" t="str">
        <f>CONCATENATE('Fy1 mål alla nivåer'!AD48)</f>
        <v/>
      </c>
      <c r="AE42" s="353" t="str">
        <f>CONCATENATE('Fy1 mål alla nivåer'!AE48)</f>
        <v/>
      </c>
      <c r="AF42" s="353" t="str">
        <f>CONCATENATE('Fy1 mål alla nivåer'!AF48)</f>
        <v/>
      </c>
      <c r="AG42" s="353" t="str">
        <f>CONCATENATE('Fy1 mål alla nivåer'!AG48)</f>
        <v/>
      </c>
      <c r="AH42" s="353" t="str">
        <f>CONCATENATE('Fy1 mål alla nivåer'!AH48)</f>
        <v/>
      </c>
      <c r="AI42" s="353" t="str">
        <f>CONCATENATE('Fy1 mål alla nivåer'!AI48)</f>
        <v/>
      </c>
      <c r="AJ42" s="353" t="str">
        <f>CONCATENATE('Fy1 mål alla nivåer'!AJ48)</f>
        <v/>
      </c>
      <c r="AK42" s="353" t="str">
        <f>CONCATENATE('Fy1 mål alla nivåer'!AK48)</f>
        <v/>
      </c>
      <c r="AL42" s="353" t="str">
        <f>CONCATENATE('Fy1 mål alla nivåer'!AL48)</f>
        <v/>
      </c>
      <c r="AM42" s="353" t="str">
        <f>CONCATENATE('Fy1 mål alla nivåer'!AM48)</f>
        <v/>
      </c>
      <c r="AN42" s="353" t="str">
        <f>CONCATENATE('Fy1 mål alla nivåer'!AN48)</f>
        <v/>
      </c>
      <c r="AO42" s="353" t="str">
        <f>CONCATENATE('Fy1 mål alla nivåer'!AO48)</f>
        <v/>
      </c>
      <c r="AP42" s="353" t="str">
        <f>CONCATENATE('Fy1 mål alla nivåer'!AP48)</f>
        <v/>
      </c>
      <c r="AQ42" s="353" t="str">
        <f>CONCATENATE('Fy1 mål alla nivåer'!AQ48)</f>
        <v/>
      </c>
      <c r="AR42" s="353" t="str">
        <f>CONCATENATE('Fy1 mål alla nivåer'!AR48)</f>
        <v/>
      </c>
      <c r="AS42" s="353" t="str">
        <f>CONCATENATE('Fy1 mål alla nivåer'!AS48)</f>
        <v/>
      </c>
      <c r="AT42" s="353" t="str">
        <f>CONCATENATE('Fy1 mål alla nivåer'!AT48)</f>
        <v/>
      </c>
      <c r="AU42" s="353" t="str">
        <f>CONCATENATE('Fy1 mål alla nivåer'!AU48)</f>
        <v/>
      </c>
      <c r="AV42" s="353" t="str">
        <f>CONCATENATE('Fy1 mål alla nivåer'!AV48)</f>
        <v/>
      </c>
      <c r="AW42" s="353" t="str">
        <f>CONCATENATE('Fy1 mål alla nivåer'!AW48)</f>
        <v/>
      </c>
      <c r="AX42" s="353" t="str">
        <f>CONCATENATE('Fy1 mål alla nivåer'!AX48)</f>
        <v/>
      </c>
      <c r="AY42" s="353" t="str">
        <f>CONCATENATE('Fy1 mål alla nivåer'!AY48)</f>
        <v/>
      </c>
      <c r="AZ42" s="353" t="str">
        <f>CONCATENATE('Fy1 mål alla nivåer'!AZ48)</f>
        <v/>
      </c>
      <c r="BA42" s="353" t="str">
        <f>CONCATENATE('Fy1 mål alla nivåer'!BA48)</f>
        <v/>
      </c>
      <c r="BB42" s="353" t="str">
        <f>CONCATENATE('Fy1 mål alla nivåer'!BB48)</f>
        <v/>
      </c>
      <c r="BC42" s="353" t="str">
        <f>CONCATENATE('Fy1 mål alla nivåer'!BC48)</f>
        <v/>
      </c>
      <c r="BD42" s="353" t="str">
        <f>CONCATENATE('Fy1 mål alla nivåer'!BD48)</f>
        <v/>
      </c>
      <c r="BE42" s="353" t="str">
        <f>CONCATENATE('Fy1 mål alla nivåer'!BE48)</f>
        <v/>
      </c>
      <c r="BF42" s="353" t="str">
        <f>CONCATENATE('Fy1 mål alla nivåer'!BF48)</f>
        <v/>
      </c>
      <c r="BG42" s="353" t="str">
        <f>CONCATENATE('Fy1 mål alla nivåer'!BG48)</f>
        <v/>
      </c>
      <c r="BH42" s="353" t="str">
        <f>CONCATENATE('Fy1 mål alla nivåer'!BH48)</f>
        <v/>
      </c>
      <c r="BI42" s="353" t="str">
        <f>CONCATENATE('Fy1 mål alla nivåer'!BI48)</f>
        <v/>
      </c>
      <c r="BJ42" s="353" t="str">
        <f>CONCATENATE('Fy1 mål alla nivåer'!BJ48)</f>
        <v/>
      </c>
      <c r="BK42" s="353" t="str">
        <f>CONCATENATE('Fy1 mål alla nivåer'!BK48)</f>
        <v/>
      </c>
      <c r="BL42" s="353" t="str">
        <f>CONCATENATE('Fy1 mål alla nivåer'!BL48)</f>
        <v/>
      </c>
      <c r="BM42" s="353" t="str">
        <f>CONCATENATE('Fy1 mål alla nivåer'!BM48)</f>
        <v/>
      </c>
      <c r="BN42" s="353" t="str">
        <f>CONCATENATE('Fy1 mål alla nivåer'!CL48)</f>
        <v/>
      </c>
      <c r="BO42" s="353" t="str">
        <f>CONCATENATE('Fy1 mål alla nivåer'!CM48)</f>
        <v>X</v>
      </c>
      <c r="BP42" s="353" t="str">
        <f>CONCATENATE('Fy1 mål alla nivåer'!CN48)</f>
        <v>0</v>
      </c>
      <c r="BQ42" s="353" t="str">
        <f>CONCATENATE('Fy1 mål alla nivåer'!CO48)</f>
        <v>0</v>
      </c>
      <c r="BR42" s="353" t="str">
        <f>CONCATENATE('Fy1 mål alla nivåer'!CP48)</f>
        <v>0</v>
      </c>
      <c r="BS42" s="353" t="str">
        <f>CONCATENATE('Fy1 mål alla nivåer'!CQ48)</f>
        <v>0</v>
      </c>
      <c r="BT42" s="353" t="str">
        <f>CONCATENATE('Fy1 mål alla nivåer'!CR48)</f>
        <v>0</v>
      </c>
      <c r="BU42" s="353" t="str">
        <f>CONCATENATE('Fy1 mål alla nivåer'!CS48)</f>
        <v>0</v>
      </c>
      <c r="BV42" s="353" t="str">
        <f>CONCATENATE('Fy1 mål alla nivåer'!CT48)</f>
        <v>F</v>
      </c>
      <c r="BW42" s="324"/>
      <c r="BX42" s="354">
        <v>37</v>
      </c>
    </row>
    <row r="43" spans="1:76" ht="15" x14ac:dyDescent="0.25">
      <c r="A43" s="365" t="str">
        <f>CONCATENATE('Fy1 mål alla nivåer'!A49)</f>
        <v/>
      </c>
      <c r="B43" s="365" t="str">
        <f>CONCATENATE('Fy1 mål alla nivåer'!B49)</f>
        <v>Elev 38</v>
      </c>
      <c r="C43" s="365" t="str">
        <f>CONCATENATE('Fy1 mål alla nivåer'!C49)</f>
        <v/>
      </c>
      <c r="D43" s="365" t="str">
        <f>CONCATENATE('Fy1 mål alla nivåer'!D49)</f>
        <v/>
      </c>
      <c r="E43" s="365" t="str">
        <f>CONCATENATE('Fy1 mål alla nivåer'!E49)</f>
        <v/>
      </c>
      <c r="F43" s="353" t="str">
        <f>CONCATENATE('Fy1 mål alla nivåer'!F49)</f>
        <v/>
      </c>
      <c r="G43" s="353" t="str">
        <f>CONCATENATE('Fy1 mål alla nivåer'!G49)</f>
        <v/>
      </c>
      <c r="H43" s="353" t="str">
        <f>CONCATENATE('Fy1 mål alla nivåer'!H49)</f>
        <v/>
      </c>
      <c r="I43" s="353" t="str">
        <f>CONCATENATE('Fy1 mål alla nivåer'!I49)</f>
        <v/>
      </c>
      <c r="J43" s="353" t="str">
        <f>CONCATENATE('Fy1 mål alla nivåer'!J49)</f>
        <v/>
      </c>
      <c r="K43" s="353" t="str">
        <f>CONCATENATE('Fy1 mål alla nivåer'!K49)</f>
        <v/>
      </c>
      <c r="L43" s="353" t="str">
        <f>CONCATENATE('Fy1 mål alla nivåer'!L49)</f>
        <v/>
      </c>
      <c r="M43" s="353" t="str">
        <f>CONCATENATE('Fy1 mål alla nivåer'!M49)</f>
        <v/>
      </c>
      <c r="N43" s="353" t="str">
        <f>CONCATENATE('Fy1 mål alla nivåer'!N49)</f>
        <v/>
      </c>
      <c r="O43" s="353" t="str">
        <f>CONCATENATE('Fy1 mål alla nivåer'!O49)</f>
        <v/>
      </c>
      <c r="P43" s="353" t="str">
        <f>CONCATENATE('Fy1 mål alla nivåer'!P49)</f>
        <v/>
      </c>
      <c r="Q43" s="353" t="str">
        <f>CONCATENATE('Fy1 mål alla nivåer'!Q49)</f>
        <v/>
      </c>
      <c r="R43" s="353" t="str">
        <f>CONCATENATE('Fy1 mål alla nivåer'!R49)</f>
        <v/>
      </c>
      <c r="S43" s="353" t="str">
        <f>CONCATENATE('Fy1 mål alla nivåer'!S49)</f>
        <v/>
      </c>
      <c r="T43" s="353" t="str">
        <f>CONCATENATE('Fy1 mål alla nivåer'!T49)</f>
        <v/>
      </c>
      <c r="U43" s="353" t="str">
        <f>CONCATENATE('Fy1 mål alla nivåer'!U49)</f>
        <v/>
      </c>
      <c r="V43" s="353" t="str">
        <f>CONCATENATE('Fy1 mål alla nivåer'!V49)</f>
        <v/>
      </c>
      <c r="W43" s="353" t="str">
        <f>CONCATENATE('Fy1 mål alla nivåer'!W49)</f>
        <v/>
      </c>
      <c r="X43" s="353" t="str">
        <f>CONCATENATE('Fy1 mål alla nivåer'!X49)</f>
        <v/>
      </c>
      <c r="Y43" s="353" t="str">
        <f>CONCATENATE('Fy1 mål alla nivåer'!Y49)</f>
        <v/>
      </c>
      <c r="Z43" s="353" t="str">
        <f>CONCATENATE('Fy1 mål alla nivåer'!Z49)</f>
        <v/>
      </c>
      <c r="AA43" s="353" t="str">
        <f>CONCATENATE('Fy1 mål alla nivåer'!AA49)</f>
        <v/>
      </c>
      <c r="AB43" s="353" t="str">
        <f>CONCATENATE('Fy1 mål alla nivåer'!AB49)</f>
        <v/>
      </c>
      <c r="AC43" s="353" t="str">
        <f>CONCATENATE('Fy1 mål alla nivåer'!AC49)</f>
        <v/>
      </c>
      <c r="AD43" s="353" t="str">
        <f>CONCATENATE('Fy1 mål alla nivåer'!AD49)</f>
        <v/>
      </c>
      <c r="AE43" s="353" t="str">
        <f>CONCATENATE('Fy1 mål alla nivåer'!AE49)</f>
        <v/>
      </c>
      <c r="AF43" s="353" t="str">
        <f>CONCATENATE('Fy1 mål alla nivåer'!AF49)</f>
        <v/>
      </c>
      <c r="AG43" s="353" t="str">
        <f>CONCATENATE('Fy1 mål alla nivåer'!AG49)</f>
        <v/>
      </c>
      <c r="AH43" s="353" t="str">
        <f>CONCATENATE('Fy1 mål alla nivåer'!AH49)</f>
        <v/>
      </c>
      <c r="AI43" s="353" t="str">
        <f>CONCATENATE('Fy1 mål alla nivåer'!AI49)</f>
        <v/>
      </c>
      <c r="AJ43" s="353" t="str">
        <f>CONCATENATE('Fy1 mål alla nivåer'!AJ49)</f>
        <v/>
      </c>
      <c r="AK43" s="353" t="str">
        <f>CONCATENATE('Fy1 mål alla nivåer'!AK49)</f>
        <v/>
      </c>
      <c r="AL43" s="353" t="str">
        <f>CONCATENATE('Fy1 mål alla nivåer'!AL49)</f>
        <v/>
      </c>
      <c r="AM43" s="353" t="str">
        <f>CONCATENATE('Fy1 mål alla nivåer'!AM49)</f>
        <v/>
      </c>
      <c r="AN43" s="353" t="str">
        <f>CONCATENATE('Fy1 mål alla nivåer'!AN49)</f>
        <v/>
      </c>
      <c r="AO43" s="353" t="str">
        <f>CONCATENATE('Fy1 mål alla nivåer'!AO49)</f>
        <v/>
      </c>
      <c r="AP43" s="353" t="str">
        <f>CONCATENATE('Fy1 mål alla nivåer'!AP49)</f>
        <v/>
      </c>
      <c r="AQ43" s="353" t="str">
        <f>CONCATENATE('Fy1 mål alla nivåer'!AQ49)</f>
        <v/>
      </c>
      <c r="AR43" s="353" t="str">
        <f>CONCATENATE('Fy1 mål alla nivåer'!AR49)</f>
        <v/>
      </c>
      <c r="AS43" s="353" t="str">
        <f>CONCATENATE('Fy1 mål alla nivåer'!AS49)</f>
        <v/>
      </c>
      <c r="AT43" s="353" t="str">
        <f>CONCATENATE('Fy1 mål alla nivåer'!AT49)</f>
        <v/>
      </c>
      <c r="AU43" s="353" t="str">
        <f>CONCATENATE('Fy1 mål alla nivåer'!AU49)</f>
        <v/>
      </c>
      <c r="AV43" s="353" t="str">
        <f>CONCATENATE('Fy1 mål alla nivåer'!AV49)</f>
        <v/>
      </c>
      <c r="AW43" s="353" t="str">
        <f>CONCATENATE('Fy1 mål alla nivåer'!AW49)</f>
        <v/>
      </c>
      <c r="AX43" s="353" t="str">
        <f>CONCATENATE('Fy1 mål alla nivåer'!AX49)</f>
        <v/>
      </c>
      <c r="AY43" s="353" t="str">
        <f>CONCATENATE('Fy1 mål alla nivåer'!AY49)</f>
        <v/>
      </c>
      <c r="AZ43" s="353" t="str">
        <f>CONCATENATE('Fy1 mål alla nivåer'!AZ49)</f>
        <v/>
      </c>
      <c r="BA43" s="353" t="str">
        <f>CONCATENATE('Fy1 mål alla nivåer'!BA49)</f>
        <v/>
      </c>
      <c r="BB43" s="353" t="str">
        <f>CONCATENATE('Fy1 mål alla nivåer'!BB49)</f>
        <v/>
      </c>
      <c r="BC43" s="353" t="str">
        <f>CONCATENATE('Fy1 mål alla nivåer'!BC49)</f>
        <v/>
      </c>
      <c r="BD43" s="353" t="str">
        <f>CONCATENATE('Fy1 mål alla nivåer'!BD49)</f>
        <v/>
      </c>
      <c r="BE43" s="353" t="str">
        <f>CONCATENATE('Fy1 mål alla nivåer'!BE49)</f>
        <v/>
      </c>
      <c r="BF43" s="353" t="str">
        <f>CONCATENATE('Fy1 mål alla nivåer'!BF49)</f>
        <v/>
      </c>
      <c r="BG43" s="353" t="str">
        <f>CONCATENATE('Fy1 mål alla nivåer'!BG49)</f>
        <v/>
      </c>
      <c r="BH43" s="353" t="str">
        <f>CONCATENATE('Fy1 mål alla nivåer'!BH49)</f>
        <v/>
      </c>
      <c r="BI43" s="353" t="str">
        <f>CONCATENATE('Fy1 mål alla nivåer'!BI49)</f>
        <v/>
      </c>
      <c r="BJ43" s="353" t="str">
        <f>CONCATENATE('Fy1 mål alla nivåer'!BJ49)</f>
        <v/>
      </c>
      <c r="BK43" s="353" t="str">
        <f>CONCATENATE('Fy1 mål alla nivåer'!BK49)</f>
        <v/>
      </c>
      <c r="BL43" s="353" t="str">
        <f>CONCATENATE('Fy1 mål alla nivåer'!BL49)</f>
        <v/>
      </c>
      <c r="BM43" s="353" t="str">
        <f>CONCATENATE('Fy1 mål alla nivåer'!BM49)</f>
        <v/>
      </c>
      <c r="BN43" s="353" t="str">
        <f>CONCATENATE('Fy1 mål alla nivåer'!CL49)</f>
        <v/>
      </c>
      <c r="BO43" s="353" t="str">
        <f>CONCATENATE('Fy1 mål alla nivåer'!CM49)</f>
        <v>X</v>
      </c>
      <c r="BP43" s="353" t="str">
        <f>CONCATENATE('Fy1 mål alla nivåer'!CN49)</f>
        <v>0</v>
      </c>
      <c r="BQ43" s="353" t="str">
        <f>CONCATENATE('Fy1 mål alla nivåer'!CO49)</f>
        <v>0</v>
      </c>
      <c r="BR43" s="353" t="str">
        <f>CONCATENATE('Fy1 mål alla nivåer'!CP49)</f>
        <v>0</v>
      </c>
      <c r="BS43" s="353" t="str">
        <f>CONCATENATE('Fy1 mål alla nivåer'!CQ49)</f>
        <v>0</v>
      </c>
      <c r="BT43" s="353" t="str">
        <f>CONCATENATE('Fy1 mål alla nivåer'!CR49)</f>
        <v>0</v>
      </c>
      <c r="BU43" s="353" t="str">
        <f>CONCATENATE('Fy1 mål alla nivåer'!CS49)</f>
        <v>0</v>
      </c>
      <c r="BV43" s="353" t="str">
        <f>CONCATENATE('Fy1 mål alla nivåer'!CT49)</f>
        <v>F</v>
      </c>
      <c r="BW43" s="324"/>
      <c r="BX43" s="354">
        <v>38</v>
      </c>
    </row>
    <row r="44" spans="1:76" ht="15" x14ac:dyDescent="0.25">
      <c r="A44" s="365" t="str">
        <f>CONCATENATE('Fy1 mål alla nivåer'!A50)</f>
        <v/>
      </c>
      <c r="B44" s="365" t="str">
        <f>CONCATENATE('Fy1 mål alla nivåer'!B50)</f>
        <v>Elev 39</v>
      </c>
      <c r="C44" s="365" t="str">
        <f>CONCATENATE('Fy1 mål alla nivåer'!C50)</f>
        <v/>
      </c>
      <c r="D44" s="365" t="str">
        <f>CONCATENATE('Fy1 mål alla nivåer'!D50)</f>
        <v/>
      </c>
      <c r="E44" s="365" t="str">
        <f>CONCATENATE('Fy1 mål alla nivåer'!E50)</f>
        <v/>
      </c>
      <c r="F44" s="353" t="str">
        <f>CONCATENATE('Fy1 mål alla nivåer'!F50)</f>
        <v/>
      </c>
      <c r="G44" s="353" t="str">
        <f>CONCATENATE('Fy1 mål alla nivåer'!G50)</f>
        <v/>
      </c>
      <c r="H44" s="353" t="str">
        <f>CONCATENATE('Fy1 mål alla nivåer'!H50)</f>
        <v/>
      </c>
      <c r="I44" s="353" t="str">
        <f>CONCATENATE('Fy1 mål alla nivåer'!I50)</f>
        <v/>
      </c>
      <c r="J44" s="353" t="str">
        <f>CONCATENATE('Fy1 mål alla nivåer'!J50)</f>
        <v/>
      </c>
      <c r="K44" s="353" t="str">
        <f>CONCATENATE('Fy1 mål alla nivåer'!K50)</f>
        <v/>
      </c>
      <c r="L44" s="353" t="str">
        <f>CONCATENATE('Fy1 mål alla nivåer'!L50)</f>
        <v/>
      </c>
      <c r="M44" s="353" t="str">
        <f>CONCATENATE('Fy1 mål alla nivåer'!M50)</f>
        <v/>
      </c>
      <c r="N44" s="353" t="str">
        <f>CONCATENATE('Fy1 mål alla nivåer'!N50)</f>
        <v/>
      </c>
      <c r="O44" s="353" t="str">
        <f>CONCATENATE('Fy1 mål alla nivåer'!O50)</f>
        <v/>
      </c>
      <c r="P44" s="353" t="str">
        <f>CONCATENATE('Fy1 mål alla nivåer'!P50)</f>
        <v/>
      </c>
      <c r="Q44" s="353" t="str">
        <f>CONCATENATE('Fy1 mål alla nivåer'!Q50)</f>
        <v/>
      </c>
      <c r="R44" s="353" t="str">
        <f>CONCATENATE('Fy1 mål alla nivåer'!R50)</f>
        <v/>
      </c>
      <c r="S44" s="353" t="str">
        <f>CONCATENATE('Fy1 mål alla nivåer'!S50)</f>
        <v/>
      </c>
      <c r="T44" s="353" t="str">
        <f>CONCATENATE('Fy1 mål alla nivåer'!T50)</f>
        <v/>
      </c>
      <c r="U44" s="353" t="str">
        <f>CONCATENATE('Fy1 mål alla nivåer'!U50)</f>
        <v/>
      </c>
      <c r="V44" s="353" t="str">
        <f>CONCATENATE('Fy1 mål alla nivåer'!V50)</f>
        <v/>
      </c>
      <c r="W44" s="353" t="str">
        <f>CONCATENATE('Fy1 mål alla nivåer'!W50)</f>
        <v/>
      </c>
      <c r="X44" s="353" t="str">
        <f>CONCATENATE('Fy1 mål alla nivåer'!X50)</f>
        <v/>
      </c>
      <c r="Y44" s="353" t="str">
        <f>CONCATENATE('Fy1 mål alla nivåer'!Y50)</f>
        <v/>
      </c>
      <c r="Z44" s="353" t="str">
        <f>CONCATENATE('Fy1 mål alla nivåer'!Z50)</f>
        <v/>
      </c>
      <c r="AA44" s="353" t="str">
        <f>CONCATENATE('Fy1 mål alla nivåer'!AA50)</f>
        <v/>
      </c>
      <c r="AB44" s="353" t="str">
        <f>CONCATENATE('Fy1 mål alla nivåer'!AB50)</f>
        <v/>
      </c>
      <c r="AC44" s="353" t="str">
        <f>CONCATENATE('Fy1 mål alla nivåer'!AC50)</f>
        <v/>
      </c>
      <c r="AD44" s="353" t="str">
        <f>CONCATENATE('Fy1 mål alla nivåer'!AD50)</f>
        <v/>
      </c>
      <c r="AE44" s="353" t="str">
        <f>CONCATENATE('Fy1 mål alla nivåer'!AE50)</f>
        <v/>
      </c>
      <c r="AF44" s="353" t="str">
        <f>CONCATENATE('Fy1 mål alla nivåer'!AF50)</f>
        <v/>
      </c>
      <c r="AG44" s="353" t="str">
        <f>CONCATENATE('Fy1 mål alla nivåer'!AG50)</f>
        <v/>
      </c>
      <c r="AH44" s="353" t="str">
        <f>CONCATENATE('Fy1 mål alla nivåer'!AH50)</f>
        <v/>
      </c>
      <c r="AI44" s="353" t="str">
        <f>CONCATENATE('Fy1 mål alla nivåer'!AI50)</f>
        <v/>
      </c>
      <c r="AJ44" s="353" t="str">
        <f>CONCATENATE('Fy1 mål alla nivåer'!AJ50)</f>
        <v/>
      </c>
      <c r="AK44" s="353" t="str">
        <f>CONCATENATE('Fy1 mål alla nivåer'!AK50)</f>
        <v/>
      </c>
      <c r="AL44" s="353" t="str">
        <f>CONCATENATE('Fy1 mål alla nivåer'!AL50)</f>
        <v/>
      </c>
      <c r="AM44" s="353" t="str">
        <f>CONCATENATE('Fy1 mål alla nivåer'!AM50)</f>
        <v/>
      </c>
      <c r="AN44" s="353" t="str">
        <f>CONCATENATE('Fy1 mål alla nivåer'!AN50)</f>
        <v/>
      </c>
      <c r="AO44" s="353" t="str">
        <f>CONCATENATE('Fy1 mål alla nivåer'!AO50)</f>
        <v/>
      </c>
      <c r="AP44" s="353" t="str">
        <f>CONCATENATE('Fy1 mål alla nivåer'!AP50)</f>
        <v/>
      </c>
      <c r="AQ44" s="353" t="str">
        <f>CONCATENATE('Fy1 mål alla nivåer'!AQ50)</f>
        <v/>
      </c>
      <c r="AR44" s="353" t="str">
        <f>CONCATENATE('Fy1 mål alla nivåer'!AR50)</f>
        <v/>
      </c>
      <c r="AS44" s="353" t="str">
        <f>CONCATENATE('Fy1 mål alla nivåer'!AS50)</f>
        <v/>
      </c>
      <c r="AT44" s="353" t="str">
        <f>CONCATENATE('Fy1 mål alla nivåer'!AT50)</f>
        <v/>
      </c>
      <c r="AU44" s="353" t="str">
        <f>CONCATENATE('Fy1 mål alla nivåer'!AU50)</f>
        <v/>
      </c>
      <c r="AV44" s="353" t="str">
        <f>CONCATENATE('Fy1 mål alla nivåer'!AV50)</f>
        <v/>
      </c>
      <c r="AW44" s="353" t="str">
        <f>CONCATENATE('Fy1 mål alla nivåer'!AW50)</f>
        <v/>
      </c>
      <c r="AX44" s="353" t="str">
        <f>CONCATENATE('Fy1 mål alla nivåer'!AX50)</f>
        <v/>
      </c>
      <c r="AY44" s="353" t="str">
        <f>CONCATENATE('Fy1 mål alla nivåer'!AY50)</f>
        <v/>
      </c>
      <c r="AZ44" s="353" t="str">
        <f>CONCATENATE('Fy1 mål alla nivåer'!AZ50)</f>
        <v/>
      </c>
      <c r="BA44" s="353" t="str">
        <f>CONCATENATE('Fy1 mål alla nivåer'!BA50)</f>
        <v/>
      </c>
      <c r="BB44" s="353" t="str">
        <f>CONCATENATE('Fy1 mål alla nivåer'!BB50)</f>
        <v/>
      </c>
      <c r="BC44" s="353" t="str">
        <f>CONCATENATE('Fy1 mål alla nivåer'!BC50)</f>
        <v/>
      </c>
      <c r="BD44" s="353" t="str">
        <f>CONCATENATE('Fy1 mål alla nivåer'!BD50)</f>
        <v/>
      </c>
      <c r="BE44" s="353" t="str">
        <f>CONCATENATE('Fy1 mål alla nivåer'!BE50)</f>
        <v/>
      </c>
      <c r="BF44" s="353" t="str">
        <f>CONCATENATE('Fy1 mål alla nivåer'!BF50)</f>
        <v/>
      </c>
      <c r="BG44" s="353" t="str">
        <f>CONCATENATE('Fy1 mål alla nivåer'!BG50)</f>
        <v/>
      </c>
      <c r="BH44" s="353" t="str">
        <f>CONCATENATE('Fy1 mål alla nivåer'!BH50)</f>
        <v/>
      </c>
      <c r="BI44" s="353" t="str">
        <f>CONCATENATE('Fy1 mål alla nivåer'!BI50)</f>
        <v/>
      </c>
      <c r="BJ44" s="353" t="str">
        <f>CONCATENATE('Fy1 mål alla nivåer'!BJ50)</f>
        <v/>
      </c>
      <c r="BK44" s="353" t="str">
        <f>CONCATENATE('Fy1 mål alla nivåer'!BK50)</f>
        <v/>
      </c>
      <c r="BL44" s="353" t="str">
        <f>CONCATENATE('Fy1 mål alla nivåer'!BL50)</f>
        <v/>
      </c>
      <c r="BM44" s="353" t="str">
        <f>CONCATENATE('Fy1 mål alla nivåer'!BM50)</f>
        <v/>
      </c>
      <c r="BN44" s="353" t="str">
        <f>CONCATENATE('Fy1 mål alla nivåer'!CL50)</f>
        <v/>
      </c>
      <c r="BO44" s="353" t="str">
        <f>CONCATENATE('Fy1 mål alla nivåer'!CM50)</f>
        <v>X</v>
      </c>
      <c r="BP44" s="353" t="str">
        <f>CONCATENATE('Fy1 mål alla nivåer'!CN50)</f>
        <v>0</v>
      </c>
      <c r="BQ44" s="353" t="str">
        <f>CONCATENATE('Fy1 mål alla nivåer'!CO50)</f>
        <v>0</v>
      </c>
      <c r="BR44" s="353" t="str">
        <f>CONCATENATE('Fy1 mål alla nivåer'!CP50)</f>
        <v>0</v>
      </c>
      <c r="BS44" s="353" t="str">
        <f>CONCATENATE('Fy1 mål alla nivåer'!CQ50)</f>
        <v>0</v>
      </c>
      <c r="BT44" s="353" t="str">
        <f>CONCATENATE('Fy1 mål alla nivåer'!CR50)</f>
        <v>0</v>
      </c>
      <c r="BU44" s="353" t="str">
        <f>CONCATENATE('Fy1 mål alla nivåer'!CS50)</f>
        <v>0</v>
      </c>
      <c r="BV44" s="353" t="str">
        <f>CONCATENATE('Fy1 mål alla nivåer'!CT50)</f>
        <v>F</v>
      </c>
      <c r="BW44" s="324"/>
      <c r="BX44" s="354">
        <v>39</v>
      </c>
    </row>
    <row r="45" spans="1:76" ht="15" x14ac:dyDescent="0.25">
      <c r="A45" s="365" t="str">
        <f>CONCATENATE('Fy1 mål alla nivåer'!A51)</f>
        <v/>
      </c>
      <c r="B45" s="365" t="str">
        <f>CONCATENATE('Fy1 mål alla nivåer'!B51)</f>
        <v>Elev 40</v>
      </c>
      <c r="C45" s="365" t="str">
        <f>CONCATENATE('Fy1 mål alla nivåer'!C51)</f>
        <v/>
      </c>
      <c r="D45" s="365" t="str">
        <f>CONCATENATE('Fy1 mål alla nivåer'!D51)</f>
        <v/>
      </c>
      <c r="E45" s="365" t="str">
        <f>CONCATENATE('Fy1 mål alla nivåer'!E51)</f>
        <v/>
      </c>
      <c r="F45" s="353" t="str">
        <f>CONCATENATE('Fy1 mål alla nivåer'!F51)</f>
        <v/>
      </c>
      <c r="G45" s="353" t="str">
        <f>CONCATENATE('Fy1 mål alla nivåer'!G51)</f>
        <v/>
      </c>
      <c r="H45" s="353" t="str">
        <f>CONCATENATE('Fy1 mål alla nivåer'!H51)</f>
        <v/>
      </c>
      <c r="I45" s="353" t="str">
        <f>CONCATENATE('Fy1 mål alla nivåer'!I51)</f>
        <v/>
      </c>
      <c r="J45" s="353" t="str">
        <f>CONCATENATE('Fy1 mål alla nivåer'!J51)</f>
        <v/>
      </c>
      <c r="K45" s="353" t="str">
        <f>CONCATENATE('Fy1 mål alla nivåer'!K51)</f>
        <v/>
      </c>
      <c r="L45" s="353" t="str">
        <f>CONCATENATE('Fy1 mål alla nivåer'!L51)</f>
        <v/>
      </c>
      <c r="M45" s="353" t="str">
        <f>CONCATENATE('Fy1 mål alla nivåer'!M51)</f>
        <v/>
      </c>
      <c r="N45" s="353" t="str">
        <f>CONCATENATE('Fy1 mål alla nivåer'!N51)</f>
        <v/>
      </c>
      <c r="O45" s="353" t="str">
        <f>CONCATENATE('Fy1 mål alla nivåer'!O51)</f>
        <v/>
      </c>
      <c r="P45" s="353" t="str">
        <f>CONCATENATE('Fy1 mål alla nivåer'!P51)</f>
        <v/>
      </c>
      <c r="Q45" s="353" t="str">
        <f>CONCATENATE('Fy1 mål alla nivåer'!Q51)</f>
        <v/>
      </c>
      <c r="R45" s="353" t="str">
        <f>CONCATENATE('Fy1 mål alla nivåer'!R51)</f>
        <v/>
      </c>
      <c r="S45" s="353" t="str">
        <f>CONCATENATE('Fy1 mål alla nivåer'!S51)</f>
        <v/>
      </c>
      <c r="T45" s="353" t="str">
        <f>CONCATENATE('Fy1 mål alla nivåer'!T51)</f>
        <v/>
      </c>
      <c r="U45" s="353" t="str">
        <f>CONCATENATE('Fy1 mål alla nivåer'!U51)</f>
        <v/>
      </c>
      <c r="V45" s="353" t="str">
        <f>CONCATENATE('Fy1 mål alla nivåer'!V51)</f>
        <v/>
      </c>
      <c r="W45" s="353" t="str">
        <f>CONCATENATE('Fy1 mål alla nivåer'!W51)</f>
        <v/>
      </c>
      <c r="X45" s="353" t="str">
        <f>CONCATENATE('Fy1 mål alla nivåer'!X51)</f>
        <v/>
      </c>
      <c r="Y45" s="353" t="str">
        <f>CONCATENATE('Fy1 mål alla nivåer'!Y51)</f>
        <v/>
      </c>
      <c r="Z45" s="353" t="str">
        <f>CONCATENATE('Fy1 mål alla nivåer'!Z51)</f>
        <v/>
      </c>
      <c r="AA45" s="353" t="str">
        <f>CONCATENATE('Fy1 mål alla nivåer'!AA51)</f>
        <v/>
      </c>
      <c r="AB45" s="353" t="str">
        <f>CONCATENATE('Fy1 mål alla nivåer'!AB51)</f>
        <v/>
      </c>
      <c r="AC45" s="353" t="str">
        <f>CONCATENATE('Fy1 mål alla nivåer'!AC51)</f>
        <v/>
      </c>
      <c r="AD45" s="353" t="str">
        <f>CONCATENATE('Fy1 mål alla nivåer'!AD51)</f>
        <v/>
      </c>
      <c r="AE45" s="353" t="str">
        <f>CONCATENATE('Fy1 mål alla nivåer'!AE51)</f>
        <v/>
      </c>
      <c r="AF45" s="353" t="str">
        <f>CONCATENATE('Fy1 mål alla nivåer'!AF51)</f>
        <v/>
      </c>
      <c r="AG45" s="353" t="str">
        <f>CONCATENATE('Fy1 mål alla nivåer'!AG51)</f>
        <v/>
      </c>
      <c r="AH45" s="353" t="str">
        <f>CONCATENATE('Fy1 mål alla nivåer'!AH51)</f>
        <v/>
      </c>
      <c r="AI45" s="353" t="str">
        <f>CONCATENATE('Fy1 mål alla nivåer'!AI51)</f>
        <v/>
      </c>
      <c r="AJ45" s="353" t="str">
        <f>CONCATENATE('Fy1 mål alla nivåer'!AJ51)</f>
        <v/>
      </c>
      <c r="AK45" s="353" t="str">
        <f>CONCATENATE('Fy1 mål alla nivåer'!AK51)</f>
        <v/>
      </c>
      <c r="AL45" s="353" t="str">
        <f>CONCATENATE('Fy1 mål alla nivåer'!AL51)</f>
        <v/>
      </c>
      <c r="AM45" s="353" t="str">
        <f>CONCATENATE('Fy1 mål alla nivåer'!AM51)</f>
        <v/>
      </c>
      <c r="AN45" s="353" t="str">
        <f>CONCATENATE('Fy1 mål alla nivåer'!AN51)</f>
        <v/>
      </c>
      <c r="AO45" s="353" t="str">
        <f>CONCATENATE('Fy1 mål alla nivåer'!AO51)</f>
        <v/>
      </c>
      <c r="AP45" s="353" t="str">
        <f>CONCATENATE('Fy1 mål alla nivåer'!AP51)</f>
        <v/>
      </c>
      <c r="AQ45" s="353" t="str">
        <f>CONCATENATE('Fy1 mål alla nivåer'!AQ51)</f>
        <v/>
      </c>
      <c r="AR45" s="353" t="str">
        <f>CONCATENATE('Fy1 mål alla nivåer'!AR51)</f>
        <v/>
      </c>
      <c r="AS45" s="353" t="str">
        <f>CONCATENATE('Fy1 mål alla nivåer'!AS51)</f>
        <v/>
      </c>
      <c r="AT45" s="353" t="str">
        <f>CONCATENATE('Fy1 mål alla nivåer'!AT51)</f>
        <v/>
      </c>
      <c r="AU45" s="353" t="str">
        <f>CONCATENATE('Fy1 mål alla nivåer'!AU51)</f>
        <v/>
      </c>
      <c r="AV45" s="353" t="str">
        <f>CONCATENATE('Fy1 mål alla nivåer'!AV51)</f>
        <v/>
      </c>
      <c r="AW45" s="353" t="str">
        <f>CONCATENATE('Fy1 mål alla nivåer'!AW51)</f>
        <v/>
      </c>
      <c r="AX45" s="353" t="str">
        <f>CONCATENATE('Fy1 mål alla nivåer'!AX51)</f>
        <v/>
      </c>
      <c r="AY45" s="353" t="str">
        <f>CONCATENATE('Fy1 mål alla nivåer'!AY51)</f>
        <v/>
      </c>
      <c r="AZ45" s="353" t="str">
        <f>CONCATENATE('Fy1 mål alla nivåer'!AZ51)</f>
        <v/>
      </c>
      <c r="BA45" s="353" t="str">
        <f>CONCATENATE('Fy1 mål alla nivåer'!BA51)</f>
        <v/>
      </c>
      <c r="BB45" s="353" t="str">
        <f>CONCATENATE('Fy1 mål alla nivåer'!BB51)</f>
        <v/>
      </c>
      <c r="BC45" s="353" t="str">
        <f>CONCATENATE('Fy1 mål alla nivåer'!BC51)</f>
        <v/>
      </c>
      <c r="BD45" s="353" t="str">
        <f>CONCATENATE('Fy1 mål alla nivåer'!BD51)</f>
        <v/>
      </c>
      <c r="BE45" s="353" t="str">
        <f>CONCATENATE('Fy1 mål alla nivåer'!BE51)</f>
        <v/>
      </c>
      <c r="BF45" s="353" t="str">
        <f>CONCATENATE('Fy1 mål alla nivåer'!BF51)</f>
        <v/>
      </c>
      <c r="BG45" s="353" t="str">
        <f>CONCATENATE('Fy1 mål alla nivåer'!BG51)</f>
        <v/>
      </c>
      <c r="BH45" s="353" t="str">
        <f>CONCATENATE('Fy1 mål alla nivåer'!BH51)</f>
        <v/>
      </c>
      <c r="BI45" s="353" t="str">
        <f>CONCATENATE('Fy1 mål alla nivåer'!BI51)</f>
        <v/>
      </c>
      <c r="BJ45" s="353" t="str">
        <f>CONCATENATE('Fy1 mål alla nivåer'!BJ51)</f>
        <v/>
      </c>
      <c r="BK45" s="353" t="str">
        <f>CONCATENATE('Fy1 mål alla nivåer'!BK51)</f>
        <v/>
      </c>
      <c r="BL45" s="353" t="str">
        <f>CONCATENATE('Fy1 mål alla nivåer'!BL51)</f>
        <v/>
      </c>
      <c r="BM45" s="353" t="str">
        <f>CONCATENATE('Fy1 mål alla nivåer'!BM51)</f>
        <v/>
      </c>
      <c r="BN45" s="353" t="str">
        <f>CONCATENATE('Fy1 mål alla nivåer'!CL51)</f>
        <v/>
      </c>
      <c r="BO45" s="353" t="str">
        <f>CONCATENATE('Fy1 mål alla nivåer'!CM51)</f>
        <v>X</v>
      </c>
      <c r="BP45" s="353" t="str">
        <f>CONCATENATE('Fy1 mål alla nivåer'!CN51)</f>
        <v>0</v>
      </c>
      <c r="BQ45" s="353" t="str">
        <f>CONCATENATE('Fy1 mål alla nivåer'!CO51)</f>
        <v>0</v>
      </c>
      <c r="BR45" s="353" t="str">
        <f>CONCATENATE('Fy1 mål alla nivåer'!CP51)</f>
        <v>0</v>
      </c>
      <c r="BS45" s="353" t="str">
        <f>CONCATENATE('Fy1 mål alla nivåer'!CQ51)</f>
        <v>0</v>
      </c>
      <c r="BT45" s="353" t="str">
        <f>CONCATENATE('Fy1 mål alla nivåer'!CR51)</f>
        <v>0</v>
      </c>
      <c r="BU45" s="353" t="str">
        <f>CONCATENATE('Fy1 mål alla nivåer'!CS51)</f>
        <v>0</v>
      </c>
      <c r="BV45" s="353" t="str">
        <f>CONCATENATE('Fy1 mål alla nivåer'!CT51)</f>
        <v>F</v>
      </c>
      <c r="BW45" s="324"/>
      <c r="BX45" s="354">
        <v>40</v>
      </c>
    </row>
    <row r="46" spans="1:76" ht="15" x14ac:dyDescent="0.25">
      <c r="A46" s="365" t="str">
        <f>CONCATENATE('Fy1 mål alla nivåer'!A52)</f>
        <v/>
      </c>
      <c r="B46" s="365" t="str">
        <f>CONCATENATE('Fy1 mål alla nivåer'!B52)</f>
        <v>Elev 41</v>
      </c>
      <c r="C46" s="365" t="str">
        <f>CONCATENATE('Fy1 mål alla nivåer'!C52)</f>
        <v/>
      </c>
      <c r="D46" s="365" t="str">
        <f>CONCATENATE('Fy1 mål alla nivåer'!D52)</f>
        <v/>
      </c>
      <c r="E46" s="365" t="str">
        <f>CONCATENATE('Fy1 mål alla nivåer'!E52)</f>
        <v/>
      </c>
      <c r="F46" s="353" t="str">
        <f>CONCATENATE('Fy1 mål alla nivåer'!F52)</f>
        <v/>
      </c>
      <c r="G46" s="353" t="str">
        <f>CONCATENATE('Fy1 mål alla nivåer'!G52)</f>
        <v/>
      </c>
      <c r="H46" s="353" t="str">
        <f>CONCATENATE('Fy1 mål alla nivåer'!H52)</f>
        <v/>
      </c>
      <c r="I46" s="353" t="str">
        <f>CONCATENATE('Fy1 mål alla nivåer'!I52)</f>
        <v/>
      </c>
      <c r="J46" s="353" t="str">
        <f>CONCATENATE('Fy1 mål alla nivåer'!J52)</f>
        <v/>
      </c>
      <c r="K46" s="353" t="str">
        <f>CONCATENATE('Fy1 mål alla nivåer'!K52)</f>
        <v/>
      </c>
      <c r="L46" s="353" t="str">
        <f>CONCATENATE('Fy1 mål alla nivåer'!L52)</f>
        <v/>
      </c>
      <c r="M46" s="353" t="str">
        <f>CONCATENATE('Fy1 mål alla nivåer'!M52)</f>
        <v/>
      </c>
      <c r="N46" s="353" t="str">
        <f>CONCATENATE('Fy1 mål alla nivåer'!N52)</f>
        <v/>
      </c>
      <c r="O46" s="353" t="str">
        <f>CONCATENATE('Fy1 mål alla nivåer'!O52)</f>
        <v/>
      </c>
      <c r="P46" s="353" t="str">
        <f>CONCATENATE('Fy1 mål alla nivåer'!P52)</f>
        <v/>
      </c>
      <c r="Q46" s="353" t="str">
        <f>CONCATENATE('Fy1 mål alla nivåer'!Q52)</f>
        <v/>
      </c>
      <c r="R46" s="353" t="str">
        <f>CONCATENATE('Fy1 mål alla nivåer'!R52)</f>
        <v/>
      </c>
      <c r="S46" s="353" t="str">
        <f>CONCATENATE('Fy1 mål alla nivåer'!S52)</f>
        <v/>
      </c>
      <c r="T46" s="353" t="str">
        <f>CONCATENATE('Fy1 mål alla nivåer'!T52)</f>
        <v/>
      </c>
      <c r="U46" s="353" t="str">
        <f>CONCATENATE('Fy1 mål alla nivåer'!U52)</f>
        <v/>
      </c>
      <c r="V46" s="353" t="str">
        <f>CONCATENATE('Fy1 mål alla nivåer'!V52)</f>
        <v/>
      </c>
      <c r="W46" s="353" t="str">
        <f>CONCATENATE('Fy1 mål alla nivåer'!W52)</f>
        <v/>
      </c>
      <c r="X46" s="353" t="str">
        <f>CONCATENATE('Fy1 mål alla nivåer'!X52)</f>
        <v/>
      </c>
      <c r="Y46" s="353" t="str">
        <f>CONCATENATE('Fy1 mål alla nivåer'!Y52)</f>
        <v/>
      </c>
      <c r="Z46" s="353" t="str">
        <f>CONCATENATE('Fy1 mål alla nivåer'!Z52)</f>
        <v/>
      </c>
      <c r="AA46" s="353" t="str">
        <f>CONCATENATE('Fy1 mål alla nivåer'!AA52)</f>
        <v/>
      </c>
      <c r="AB46" s="353" t="str">
        <f>CONCATENATE('Fy1 mål alla nivåer'!AB52)</f>
        <v/>
      </c>
      <c r="AC46" s="353" t="str">
        <f>CONCATENATE('Fy1 mål alla nivåer'!AC52)</f>
        <v/>
      </c>
      <c r="AD46" s="353" t="str">
        <f>CONCATENATE('Fy1 mål alla nivåer'!AD52)</f>
        <v/>
      </c>
      <c r="AE46" s="353" t="str">
        <f>CONCATENATE('Fy1 mål alla nivåer'!AE52)</f>
        <v/>
      </c>
      <c r="AF46" s="353" t="str">
        <f>CONCATENATE('Fy1 mål alla nivåer'!AF52)</f>
        <v/>
      </c>
      <c r="AG46" s="353" t="str">
        <f>CONCATENATE('Fy1 mål alla nivåer'!AG52)</f>
        <v/>
      </c>
      <c r="AH46" s="353" t="str">
        <f>CONCATENATE('Fy1 mål alla nivåer'!AH52)</f>
        <v/>
      </c>
      <c r="AI46" s="353" t="str">
        <f>CONCATENATE('Fy1 mål alla nivåer'!AI52)</f>
        <v/>
      </c>
      <c r="AJ46" s="353" t="str">
        <f>CONCATENATE('Fy1 mål alla nivåer'!AJ52)</f>
        <v/>
      </c>
      <c r="AK46" s="353" t="str">
        <f>CONCATENATE('Fy1 mål alla nivåer'!AK52)</f>
        <v/>
      </c>
      <c r="AL46" s="353" t="str">
        <f>CONCATENATE('Fy1 mål alla nivåer'!AL52)</f>
        <v/>
      </c>
      <c r="AM46" s="353" t="str">
        <f>CONCATENATE('Fy1 mål alla nivåer'!AM52)</f>
        <v/>
      </c>
      <c r="AN46" s="353" t="str">
        <f>CONCATENATE('Fy1 mål alla nivåer'!AN52)</f>
        <v/>
      </c>
      <c r="AO46" s="353" t="str">
        <f>CONCATENATE('Fy1 mål alla nivåer'!AO52)</f>
        <v/>
      </c>
      <c r="AP46" s="353" t="str">
        <f>CONCATENATE('Fy1 mål alla nivåer'!AP52)</f>
        <v/>
      </c>
      <c r="AQ46" s="353" t="str">
        <f>CONCATENATE('Fy1 mål alla nivåer'!AQ52)</f>
        <v/>
      </c>
      <c r="AR46" s="353" t="str">
        <f>CONCATENATE('Fy1 mål alla nivåer'!AR52)</f>
        <v/>
      </c>
      <c r="AS46" s="353" t="str">
        <f>CONCATENATE('Fy1 mål alla nivåer'!AS52)</f>
        <v/>
      </c>
      <c r="AT46" s="353" t="str">
        <f>CONCATENATE('Fy1 mål alla nivåer'!AT52)</f>
        <v/>
      </c>
      <c r="AU46" s="353" t="str">
        <f>CONCATENATE('Fy1 mål alla nivåer'!AU52)</f>
        <v/>
      </c>
      <c r="AV46" s="353" t="str">
        <f>CONCATENATE('Fy1 mål alla nivåer'!AV52)</f>
        <v/>
      </c>
      <c r="AW46" s="353" t="str">
        <f>CONCATENATE('Fy1 mål alla nivåer'!AW52)</f>
        <v/>
      </c>
      <c r="AX46" s="353" t="str">
        <f>CONCATENATE('Fy1 mål alla nivåer'!AX52)</f>
        <v/>
      </c>
      <c r="AY46" s="353" t="str">
        <f>CONCATENATE('Fy1 mål alla nivåer'!AY52)</f>
        <v/>
      </c>
      <c r="AZ46" s="353" t="str">
        <f>CONCATENATE('Fy1 mål alla nivåer'!AZ52)</f>
        <v/>
      </c>
      <c r="BA46" s="353" t="str">
        <f>CONCATENATE('Fy1 mål alla nivåer'!BA52)</f>
        <v/>
      </c>
      <c r="BB46" s="353" t="str">
        <f>CONCATENATE('Fy1 mål alla nivåer'!BB52)</f>
        <v/>
      </c>
      <c r="BC46" s="353" t="str">
        <f>CONCATENATE('Fy1 mål alla nivåer'!BC52)</f>
        <v/>
      </c>
      <c r="BD46" s="353" t="str">
        <f>CONCATENATE('Fy1 mål alla nivåer'!BD52)</f>
        <v/>
      </c>
      <c r="BE46" s="353" t="str">
        <f>CONCATENATE('Fy1 mål alla nivåer'!BE52)</f>
        <v/>
      </c>
      <c r="BF46" s="353" t="str">
        <f>CONCATENATE('Fy1 mål alla nivåer'!BF52)</f>
        <v/>
      </c>
      <c r="BG46" s="353" t="str">
        <f>CONCATENATE('Fy1 mål alla nivåer'!BG52)</f>
        <v/>
      </c>
      <c r="BH46" s="353" t="str">
        <f>CONCATENATE('Fy1 mål alla nivåer'!BH52)</f>
        <v/>
      </c>
      <c r="BI46" s="353" t="str">
        <f>CONCATENATE('Fy1 mål alla nivåer'!BI52)</f>
        <v/>
      </c>
      <c r="BJ46" s="353" t="str">
        <f>CONCATENATE('Fy1 mål alla nivåer'!BJ52)</f>
        <v/>
      </c>
      <c r="BK46" s="353" t="str">
        <f>CONCATENATE('Fy1 mål alla nivåer'!BK52)</f>
        <v/>
      </c>
      <c r="BL46" s="353" t="str">
        <f>CONCATENATE('Fy1 mål alla nivåer'!BL52)</f>
        <v/>
      </c>
      <c r="BM46" s="353" t="str">
        <f>CONCATENATE('Fy1 mål alla nivåer'!BM52)</f>
        <v/>
      </c>
      <c r="BN46" s="353" t="str">
        <f>CONCATENATE('Fy1 mål alla nivåer'!CL52)</f>
        <v/>
      </c>
      <c r="BO46" s="353" t="str">
        <f>CONCATENATE('Fy1 mål alla nivåer'!CM52)</f>
        <v>X</v>
      </c>
      <c r="BP46" s="353" t="str">
        <f>CONCATENATE('Fy1 mål alla nivåer'!CN52)</f>
        <v>0</v>
      </c>
      <c r="BQ46" s="353" t="str">
        <f>CONCATENATE('Fy1 mål alla nivåer'!CO52)</f>
        <v>0</v>
      </c>
      <c r="BR46" s="353" t="str">
        <f>CONCATENATE('Fy1 mål alla nivåer'!CP52)</f>
        <v>0</v>
      </c>
      <c r="BS46" s="353" t="str">
        <f>CONCATENATE('Fy1 mål alla nivåer'!CQ52)</f>
        <v>0</v>
      </c>
      <c r="BT46" s="353" t="str">
        <f>CONCATENATE('Fy1 mål alla nivåer'!CR52)</f>
        <v>0</v>
      </c>
      <c r="BU46" s="353" t="str">
        <f>CONCATENATE('Fy1 mål alla nivåer'!CS52)</f>
        <v>0</v>
      </c>
      <c r="BV46" s="353" t="str">
        <f>CONCATENATE('Fy1 mål alla nivåer'!CT52)</f>
        <v>F</v>
      </c>
      <c r="BW46" s="324"/>
      <c r="BX46" s="354">
        <v>41</v>
      </c>
    </row>
    <row r="47" spans="1:76" ht="15" x14ac:dyDescent="0.25">
      <c r="A47" s="365" t="str">
        <f>CONCATENATE('Fy1 mål alla nivåer'!A53)</f>
        <v/>
      </c>
      <c r="B47" s="365" t="str">
        <f>CONCATENATE('Fy1 mål alla nivåer'!B53)</f>
        <v>Elev 42</v>
      </c>
      <c r="C47" s="365" t="str">
        <f>CONCATENATE('Fy1 mål alla nivåer'!C53)</f>
        <v/>
      </c>
      <c r="D47" s="365" t="str">
        <f>CONCATENATE('Fy1 mål alla nivåer'!D53)</f>
        <v/>
      </c>
      <c r="E47" s="365" t="str">
        <f>CONCATENATE('Fy1 mål alla nivåer'!E53)</f>
        <v/>
      </c>
      <c r="F47" s="353" t="str">
        <f>CONCATENATE('Fy1 mål alla nivåer'!F53)</f>
        <v/>
      </c>
      <c r="G47" s="353" t="str">
        <f>CONCATENATE('Fy1 mål alla nivåer'!G53)</f>
        <v/>
      </c>
      <c r="H47" s="353" t="str">
        <f>CONCATENATE('Fy1 mål alla nivåer'!H53)</f>
        <v/>
      </c>
      <c r="I47" s="353" t="str">
        <f>CONCATENATE('Fy1 mål alla nivåer'!I53)</f>
        <v/>
      </c>
      <c r="J47" s="353" t="str">
        <f>CONCATENATE('Fy1 mål alla nivåer'!J53)</f>
        <v/>
      </c>
      <c r="K47" s="353" t="str">
        <f>CONCATENATE('Fy1 mål alla nivåer'!K53)</f>
        <v/>
      </c>
      <c r="L47" s="353" t="str">
        <f>CONCATENATE('Fy1 mål alla nivåer'!L53)</f>
        <v/>
      </c>
      <c r="M47" s="353" t="str">
        <f>CONCATENATE('Fy1 mål alla nivåer'!M53)</f>
        <v/>
      </c>
      <c r="N47" s="353" t="str">
        <f>CONCATENATE('Fy1 mål alla nivåer'!N53)</f>
        <v/>
      </c>
      <c r="O47" s="353" t="str">
        <f>CONCATENATE('Fy1 mål alla nivåer'!O53)</f>
        <v/>
      </c>
      <c r="P47" s="353" t="str">
        <f>CONCATENATE('Fy1 mål alla nivåer'!P53)</f>
        <v/>
      </c>
      <c r="Q47" s="353" t="str">
        <f>CONCATENATE('Fy1 mål alla nivåer'!Q53)</f>
        <v/>
      </c>
      <c r="R47" s="353" t="str">
        <f>CONCATENATE('Fy1 mål alla nivåer'!R53)</f>
        <v/>
      </c>
      <c r="S47" s="353" t="str">
        <f>CONCATENATE('Fy1 mål alla nivåer'!S53)</f>
        <v/>
      </c>
      <c r="T47" s="353" t="str">
        <f>CONCATENATE('Fy1 mål alla nivåer'!T53)</f>
        <v/>
      </c>
      <c r="U47" s="353" t="str">
        <f>CONCATENATE('Fy1 mål alla nivåer'!U53)</f>
        <v/>
      </c>
      <c r="V47" s="353" t="str">
        <f>CONCATENATE('Fy1 mål alla nivåer'!V53)</f>
        <v/>
      </c>
      <c r="W47" s="353" t="str">
        <f>CONCATENATE('Fy1 mål alla nivåer'!W53)</f>
        <v/>
      </c>
      <c r="X47" s="353" t="str">
        <f>CONCATENATE('Fy1 mål alla nivåer'!X53)</f>
        <v/>
      </c>
      <c r="Y47" s="353" t="str">
        <f>CONCATENATE('Fy1 mål alla nivåer'!Y53)</f>
        <v/>
      </c>
      <c r="Z47" s="353" t="str">
        <f>CONCATENATE('Fy1 mål alla nivåer'!Z53)</f>
        <v/>
      </c>
      <c r="AA47" s="353" t="str">
        <f>CONCATENATE('Fy1 mål alla nivåer'!AA53)</f>
        <v/>
      </c>
      <c r="AB47" s="353" t="str">
        <f>CONCATENATE('Fy1 mål alla nivåer'!AB53)</f>
        <v/>
      </c>
      <c r="AC47" s="353" t="str">
        <f>CONCATENATE('Fy1 mål alla nivåer'!AC53)</f>
        <v/>
      </c>
      <c r="AD47" s="353" t="str">
        <f>CONCATENATE('Fy1 mål alla nivåer'!AD53)</f>
        <v/>
      </c>
      <c r="AE47" s="353" t="str">
        <f>CONCATENATE('Fy1 mål alla nivåer'!AE53)</f>
        <v/>
      </c>
      <c r="AF47" s="353" t="str">
        <f>CONCATENATE('Fy1 mål alla nivåer'!AF53)</f>
        <v/>
      </c>
      <c r="AG47" s="353" t="str">
        <f>CONCATENATE('Fy1 mål alla nivåer'!AG53)</f>
        <v/>
      </c>
      <c r="AH47" s="353" t="str">
        <f>CONCATENATE('Fy1 mål alla nivåer'!AH53)</f>
        <v/>
      </c>
      <c r="AI47" s="353" t="str">
        <f>CONCATENATE('Fy1 mål alla nivåer'!AI53)</f>
        <v/>
      </c>
      <c r="AJ47" s="353" t="str">
        <f>CONCATENATE('Fy1 mål alla nivåer'!AJ53)</f>
        <v/>
      </c>
      <c r="AK47" s="353" t="str">
        <f>CONCATENATE('Fy1 mål alla nivåer'!AK53)</f>
        <v/>
      </c>
      <c r="AL47" s="353" t="str">
        <f>CONCATENATE('Fy1 mål alla nivåer'!AL53)</f>
        <v/>
      </c>
      <c r="AM47" s="353" t="str">
        <f>CONCATENATE('Fy1 mål alla nivåer'!AM53)</f>
        <v/>
      </c>
      <c r="AN47" s="353" t="str">
        <f>CONCATENATE('Fy1 mål alla nivåer'!AN53)</f>
        <v/>
      </c>
      <c r="AO47" s="353" t="str">
        <f>CONCATENATE('Fy1 mål alla nivåer'!AO53)</f>
        <v/>
      </c>
      <c r="AP47" s="353" t="str">
        <f>CONCATENATE('Fy1 mål alla nivåer'!AP53)</f>
        <v/>
      </c>
      <c r="AQ47" s="353" t="str">
        <f>CONCATENATE('Fy1 mål alla nivåer'!AQ53)</f>
        <v/>
      </c>
      <c r="AR47" s="353" t="str">
        <f>CONCATENATE('Fy1 mål alla nivåer'!AR53)</f>
        <v/>
      </c>
      <c r="AS47" s="353" t="str">
        <f>CONCATENATE('Fy1 mål alla nivåer'!AS53)</f>
        <v/>
      </c>
      <c r="AT47" s="353" t="str">
        <f>CONCATENATE('Fy1 mål alla nivåer'!AT53)</f>
        <v/>
      </c>
      <c r="AU47" s="353" t="str">
        <f>CONCATENATE('Fy1 mål alla nivåer'!AU53)</f>
        <v/>
      </c>
      <c r="AV47" s="353" t="str">
        <f>CONCATENATE('Fy1 mål alla nivåer'!AV53)</f>
        <v/>
      </c>
      <c r="AW47" s="353" t="str">
        <f>CONCATENATE('Fy1 mål alla nivåer'!AW53)</f>
        <v/>
      </c>
      <c r="AX47" s="353" t="str">
        <f>CONCATENATE('Fy1 mål alla nivåer'!AX53)</f>
        <v/>
      </c>
      <c r="AY47" s="353" t="str">
        <f>CONCATENATE('Fy1 mål alla nivåer'!AY53)</f>
        <v/>
      </c>
      <c r="AZ47" s="353" t="str">
        <f>CONCATENATE('Fy1 mål alla nivåer'!AZ53)</f>
        <v/>
      </c>
      <c r="BA47" s="353" t="str">
        <f>CONCATENATE('Fy1 mål alla nivåer'!BA53)</f>
        <v/>
      </c>
      <c r="BB47" s="353" t="str">
        <f>CONCATENATE('Fy1 mål alla nivåer'!BB53)</f>
        <v/>
      </c>
      <c r="BC47" s="353" t="str">
        <f>CONCATENATE('Fy1 mål alla nivåer'!BC53)</f>
        <v/>
      </c>
      <c r="BD47" s="353" t="str">
        <f>CONCATENATE('Fy1 mål alla nivåer'!BD53)</f>
        <v/>
      </c>
      <c r="BE47" s="353" t="str">
        <f>CONCATENATE('Fy1 mål alla nivåer'!BE53)</f>
        <v/>
      </c>
      <c r="BF47" s="353" t="str">
        <f>CONCATENATE('Fy1 mål alla nivåer'!BF53)</f>
        <v/>
      </c>
      <c r="BG47" s="353" t="str">
        <f>CONCATENATE('Fy1 mål alla nivåer'!BG53)</f>
        <v/>
      </c>
      <c r="BH47" s="353" t="str">
        <f>CONCATENATE('Fy1 mål alla nivåer'!BH53)</f>
        <v/>
      </c>
      <c r="BI47" s="353" t="str">
        <f>CONCATENATE('Fy1 mål alla nivåer'!BI53)</f>
        <v/>
      </c>
      <c r="BJ47" s="353" t="str">
        <f>CONCATENATE('Fy1 mål alla nivåer'!BJ53)</f>
        <v/>
      </c>
      <c r="BK47" s="353" t="str">
        <f>CONCATENATE('Fy1 mål alla nivåer'!BK53)</f>
        <v/>
      </c>
      <c r="BL47" s="353" t="str">
        <f>CONCATENATE('Fy1 mål alla nivåer'!BL53)</f>
        <v/>
      </c>
      <c r="BM47" s="353" t="str">
        <f>CONCATENATE('Fy1 mål alla nivåer'!BM53)</f>
        <v/>
      </c>
      <c r="BN47" s="353" t="str">
        <f>CONCATENATE('Fy1 mål alla nivåer'!CL53)</f>
        <v/>
      </c>
      <c r="BO47" s="353" t="str">
        <f>CONCATENATE('Fy1 mål alla nivåer'!CM53)</f>
        <v>X</v>
      </c>
      <c r="BP47" s="353" t="str">
        <f>CONCATENATE('Fy1 mål alla nivåer'!CN53)</f>
        <v>0</v>
      </c>
      <c r="BQ47" s="353" t="str">
        <f>CONCATENATE('Fy1 mål alla nivåer'!CO53)</f>
        <v>0</v>
      </c>
      <c r="BR47" s="353" t="str">
        <f>CONCATENATE('Fy1 mål alla nivåer'!CP53)</f>
        <v>0</v>
      </c>
      <c r="BS47" s="353" t="str">
        <f>CONCATENATE('Fy1 mål alla nivåer'!CQ53)</f>
        <v>0</v>
      </c>
      <c r="BT47" s="353" t="str">
        <f>CONCATENATE('Fy1 mål alla nivåer'!CR53)</f>
        <v>0</v>
      </c>
      <c r="BU47" s="353" t="str">
        <f>CONCATENATE('Fy1 mål alla nivåer'!CS53)</f>
        <v>0</v>
      </c>
      <c r="BV47" s="353" t="str">
        <f>CONCATENATE('Fy1 mål alla nivåer'!CT53)</f>
        <v>F</v>
      </c>
      <c r="BW47" s="324"/>
      <c r="BX47" s="354">
        <v>42</v>
      </c>
    </row>
    <row r="48" spans="1:76" ht="15" x14ac:dyDescent="0.25">
      <c r="A48" s="365" t="str">
        <f>CONCATENATE('Fy1 mål alla nivåer'!A54)</f>
        <v/>
      </c>
      <c r="B48" s="365" t="str">
        <f>CONCATENATE('Fy1 mål alla nivåer'!B54)</f>
        <v>Elev 43</v>
      </c>
      <c r="C48" s="365" t="str">
        <f>CONCATENATE('Fy1 mål alla nivåer'!C54)</f>
        <v/>
      </c>
      <c r="D48" s="365" t="str">
        <f>CONCATENATE('Fy1 mål alla nivåer'!D54)</f>
        <v/>
      </c>
      <c r="E48" s="365" t="str">
        <f>CONCATENATE('Fy1 mål alla nivåer'!E54)</f>
        <v/>
      </c>
      <c r="F48" s="353" t="str">
        <f>CONCATENATE('Fy1 mål alla nivåer'!F54)</f>
        <v/>
      </c>
      <c r="G48" s="353" t="str">
        <f>CONCATENATE('Fy1 mål alla nivåer'!G54)</f>
        <v/>
      </c>
      <c r="H48" s="353" t="str">
        <f>CONCATENATE('Fy1 mål alla nivåer'!H54)</f>
        <v/>
      </c>
      <c r="I48" s="353" t="str">
        <f>CONCATENATE('Fy1 mål alla nivåer'!I54)</f>
        <v/>
      </c>
      <c r="J48" s="353" t="str">
        <f>CONCATENATE('Fy1 mål alla nivåer'!J54)</f>
        <v/>
      </c>
      <c r="K48" s="353" t="str">
        <f>CONCATENATE('Fy1 mål alla nivåer'!K54)</f>
        <v/>
      </c>
      <c r="L48" s="353" t="str">
        <f>CONCATENATE('Fy1 mål alla nivåer'!L54)</f>
        <v/>
      </c>
      <c r="M48" s="353" t="str">
        <f>CONCATENATE('Fy1 mål alla nivåer'!M54)</f>
        <v/>
      </c>
      <c r="N48" s="353" t="str">
        <f>CONCATENATE('Fy1 mål alla nivåer'!N54)</f>
        <v/>
      </c>
      <c r="O48" s="353" t="str">
        <f>CONCATENATE('Fy1 mål alla nivåer'!O54)</f>
        <v/>
      </c>
      <c r="P48" s="353" t="str">
        <f>CONCATENATE('Fy1 mål alla nivåer'!P54)</f>
        <v/>
      </c>
      <c r="Q48" s="353" t="str">
        <f>CONCATENATE('Fy1 mål alla nivåer'!Q54)</f>
        <v/>
      </c>
      <c r="R48" s="353" t="str">
        <f>CONCATENATE('Fy1 mål alla nivåer'!R54)</f>
        <v/>
      </c>
      <c r="S48" s="353" t="str">
        <f>CONCATENATE('Fy1 mål alla nivåer'!S54)</f>
        <v/>
      </c>
      <c r="T48" s="353" t="str">
        <f>CONCATENATE('Fy1 mål alla nivåer'!T54)</f>
        <v/>
      </c>
      <c r="U48" s="353" t="str">
        <f>CONCATENATE('Fy1 mål alla nivåer'!U54)</f>
        <v/>
      </c>
      <c r="V48" s="353" t="str">
        <f>CONCATENATE('Fy1 mål alla nivåer'!V54)</f>
        <v/>
      </c>
      <c r="W48" s="353" t="str">
        <f>CONCATENATE('Fy1 mål alla nivåer'!W54)</f>
        <v/>
      </c>
      <c r="X48" s="353" t="str">
        <f>CONCATENATE('Fy1 mål alla nivåer'!X54)</f>
        <v/>
      </c>
      <c r="Y48" s="353" t="str">
        <f>CONCATENATE('Fy1 mål alla nivåer'!Y54)</f>
        <v/>
      </c>
      <c r="Z48" s="353" t="str">
        <f>CONCATENATE('Fy1 mål alla nivåer'!Z54)</f>
        <v/>
      </c>
      <c r="AA48" s="353" t="str">
        <f>CONCATENATE('Fy1 mål alla nivåer'!AA54)</f>
        <v/>
      </c>
      <c r="AB48" s="353" t="str">
        <f>CONCATENATE('Fy1 mål alla nivåer'!AB54)</f>
        <v/>
      </c>
      <c r="AC48" s="353" t="str">
        <f>CONCATENATE('Fy1 mål alla nivåer'!AC54)</f>
        <v/>
      </c>
      <c r="AD48" s="353" t="str">
        <f>CONCATENATE('Fy1 mål alla nivåer'!AD54)</f>
        <v/>
      </c>
      <c r="AE48" s="353" t="str">
        <f>CONCATENATE('Fy1 mål alla nivåer'!AE54)</f>
        <v/>
      </c>
      <c r="AF48" s="353" t="str">
        <f>CONCATENATE('Fy1 mål alla nivåer'!AF54)</f>
        <v/>
      </c>
      <c r="AG48" s="353" t="str">
        <f>CONCATENATE('Fy1 mål alla nivåer'!AG54)</f>
        <v/>
      </c>
      <c r="AH48" s="353" t="str">
        <f>CONCATENATE('Fy1 mål alla nivåer'!AH54)</f>
        <v/>
      </c>
      <c r="AI48" s="353" t="str">
        <f>CONCATENATE('Fy1 mål alla nivåer'!AI54)</f>
        <v/>
      </c>
      <c r="AJ48" s="353" t="str">
        <f>CONCATENATE('Fy1 mål alla nivåer'!AJ54)</f>
        <v/>
      </c>
      <c r="AK48" s="353" t="str">
        <f>CONCATENATE('Fy1 mål alla nivåer'!AK54)</f>
        <v/>
      </c>
      <c r="AL48" s="353" t="str">
        <f>CONCATENATE('Fy1 mål alla nivåer'!AL54)</f>
        <v/>
      </c>
      <c r="AM48" s="353" t="str">
        <f>CONCATENATE('Fy1 mål alla nivåer'!AM54)</f>
        <v/>
      </c>
      <c r="AN48" s="353" t="str">
        <f>CONCATENATE('Fy1 mål alla nivåer'!AN54)</f>
        <v/>
      </c>
      <c r="AO48" s="353" t="str">
        <f>CONCATENATE('Fy1 mål alla nivåer'!AO54)</f>
        <v/>
      </c>
      <c r="AP48" s="353" t="str">
        <f>CONCATENATE('Fy1 mål alla nivåer'!AP54)</f>
        <v/>
      </c>
      <c r="AQ48" s="353" t="str">
        <f>CONCATENATE('Fy1 mål alla nivåer'!AQ54)</f>
        <v/>
      </c>
      <c r="AR48" s="353" t="str">
        <f>CONCATENATE('Fy1 mål alla nivåer'!AR54)</f>
        <v/>
      </c>
      <c r="AS48" s="353" t="str">
        <f>CONCATENATE('Fy1 mål alla nivåer'!AS54)</f>
        <v/>
      </c>
      <c r="AT48" s="353" t="str">
        <f>CONCATENATE('Fy1 mål alla nivåer'!AT54)</f>
        <v/>
      </c>
      <c r="AU48" s="353" t="str">
        <f>CONCATENATE('Fy1 mål alla nivåer'!AU54)</f>
        <v/>
      </c>
      <c r="AV48" s="353" t="str">
        <f>CONCATENATE('Fy1 mål alla nivåer'!AV54)</f>
        <v/>
      </c>
      <c r="AW48" s="353" t="str">
        <f>CONCATENATE('Fy1 mål alla nivåer'!AW54)</f>
        <v/>
      </c>
      <c r="AX48" s="353" t="str">
        <f>CONCATENATE('Fy1 mål alla nivåer'!AX54)</f>
        <v/>
      </c>
      <c r="AY48" s="353" t="str">
        <f>CONCATENATE('Fy1 mål alla nivåer'!AY54)</f>
        <v/>
      </c>
      <c r="AZ48" s="353" t="str">
        <f>CONCATENATE('Fy1 mål alla nivåer'!AZ54)</f>
        <v/>
      </c>
      <c r="BA48" s="353" t="str">
        <f>CONCATENATE('Fy1 mål alla nivåer'!BA54)</f>
        <v/>
      </c>
      <c r="BB48" s="353" t="str">
        <f>CONCATENATE('Fy1 mål alla nivåer'!BB54)</f>
        <v/>
      </c>
      <c r="BC48" s="353" t="str">
        <f>CONCATENATE('Fy1 mål alla nivåer'!BC54)</f>
        <v/>
      </c>
      <c r="BD48" s="353" t="str">
        <f>CONCATENATE('Fy1 mål alla nivåer'!BD54)</f>
        <v/>
      </c>
      <c r="BE48" s="353" t="str">
        <f>CONCATENATE('Fy1 mål alla nivåer'!BE54)</f>
        <v/>
      </c>
      <c r="BF48" s="353" t="str">
        <f>CONCATENATE('Fy1 mål alla nivåer'!BF54)</f>
        <v/>
      </c>
      <c r="BG48" s="353" t="str">
        <f>CONCATENATE('Fy1 mål alla nivåer'!BG54)</f>
        <v/>
      </c>
      <c r="BH48" s="353" t="str">
        <f>CONCATENATE('Fy1 mål alla nivåer'!BH54)</f>
        <v/>
      </c>
      <c r="BI48" s="353" t="str">
        <f>CONCATENATE('Fy1 mål alla nivåer'!BI54)</f>
        <v/>
      </c>
      <c r="BJ48" s="353" t="str">
        <f>CONCATENATE('Fy1 mål alla nivåer'!BJ54)</f>
        <v/>
      </c>
      <c r="BK48" s="353" t="str">
        <f>CONCATENATE('Fy1 mål alla nivåer'!BK54)</f>
        <v/>
      </c>
      <c r="BL48" s="353" t="str">
        <f>CONCATENATE('Fy1 mål alla nivåer'!BL54)</f>
        <v/>
      </c>
      <c r="BM48" s="353" t="str">
        <f>CONCATENATE('Fy1 mål alla nivåer'!BM54)</f>
        <v/>
      </c>
      <c r="BN48" s="353" t="str">
        <f>CONCATENATE('Fy1 mål alla nivåer'!CL54)</f>
        <v/>
      </c>
      <c r="BO48" s="353" t="str">
        <f>CONCATENATE('Fy1 mål alla nivåer'!CM54)</f>
        <v>X</v>
      </c>
      <c r="BP48" s="353" t="str">
        <f>CONCATENATE('Fy1 mål alla nivåer'!CN54)</f>
        <v>0</v>
      </c>
      <c r="BQ48" s="353" t="str">
        <f>CONCATENATE('Fy1 mål alla nivåer'!CO54)</f>
        <v>0</v>
      </c>
      <c r="BR48" s="353" t="str">
        <f>CONCATENATE('Fy1 mål alla nivåer'!CP54)</f>
        <v>0</v>
      </c>
      <c r="BS48" s="353" t="str">
        <f>CONCATENATE('Fy1 mål alla nivåer'!CQ54)</f>
        <v>0</v>
      </c>
      <c r="BT48" s="353" t="str">
        <f>CONCATENATE('Fy1 mål alla nivåer'!CR54)</f>
        <v>0</v>
      </c>
      <c r="BU48" s="353" t="str">
        <f>CONCATENATE('Fy1 mål alla nivåer'!CS54)</f>
        <v>0</v>
      </c>
      <c r="BV48" s="353" t="str">
        <f>CONCATENATE('Fy1 mål alla nivåer'!CT54)</f>
        <v>F</v>
      </c>
      <c r="BW48" s="324"/>
      <c r="BX48" s="354">
        <v>43</v>
      </c>
    </row>
    <row r="49" spans="1:76" ht="15" x14ac:dyDescent="0.25">
      <c r="A49" s="365" t="str">
        <f>CONCATENATE('Fy1 mål alla nivåer'!A55)</f>
        <v/>
      </c>
      <c r="B49" s="365" t="str">
        <f>CONCATENATE('Fy1 mål alla nivåer'!B55)</f>
        <v>Elev 44</v>
      </c>
      <c r="C49" s="365" t="str">
        <f>CONCATENATE('Fy1 mål alla nivåer'!C55)</f>
        <v/>
      </c>
      <c r="D49" s="365" t="str">
        <f>CONCATENATE('Fy1 mål alla nivåer'!D55)</f>
        <v/>
      </c>
      <c r="E49" s="365" t="str">
        <f>CONCATENATE('Fy1 mål alla nivåer'!E55)</f>
        <v/>
      </c>
      <c r="F49" s="353" t="str">
        <f>CONCATENATE('Fy1 mål alla nivåer'!F55)</f>
        <v/>
      </c>
      <c r="G49" s="353" t="str">
        <f>CONCATENATE('Fy1 mål alla nivåer'!G55)</f>
        <v/>
      </c>
      <c r="H49" s="353" t="str">
        <f>CONCATENATE('Fy1 mål alla nivåer'!H55)</f>
        <v/>
      </c>
      <c r="I49" s="353" t="str">
        <f>CONCATENATE('Fy1 mål alla nivåer'!I55)</f>
        <v/>
      </c>
      <c r="J49" s="353" t="str">
        <f>CONCATENATE('Fy1 mål alla nivåer'!J55)</f>
        <v/>
      </c>
      <c r="K49" s="353" t="str">
        <f>CONCATENATE('Fy1 mål alla nivåer'!K55)</f>
        <v/>
      </c>
      <c r="L49" s="353" t="str">
        <f>CONCATENATE('Fy1 mål alla nivåer'!L55)</f>
        <v/>
      </c>
      <c r="M49" s="353" t="str">
        <f>CONCATENATE('Fy1 mål alla nivåer'!M55)</f>
        <v/>
      </c>
      <c r="N49" s="353" t="str">
        <f>CONCATENATE('Fy1 mål alla nivåer'!N55)</f>
        <v/>
      </c>
      <c r="O49" s="353" t="str">
        <f>CONCATENATE('Fy1 mål alla nivåer'!O55)</f>
        <v/>
      </c>
      <c r="P49" s="353" t="str">
        <f>CONCATENATE('Fy1 mål alla nivåer'!P55)</f>
        <v/>
      </c>
      <c r="Q49" s="353" t="str">
        <f>CONCATENATE('Fy1 mål alla nivåer'!Q55)</f>
        <v/>
      </c>
      <c r="R49" s="353" t="str">
        <f>CONCATENATE('Fy1 mål alla nivåer'!R55)</f>
        <v/>
      </c>
      <c r="S49" s="353" t="str">
        <f>CONCATENATE('Fy1 mål alla nivåer'!S55)</f>
        <v/>
      </c>
      <c r="T49" s="353" t="str">
        <f>CONCATENATE('Fy1 mål alla nivåer'!T55)</f>
        <v/>
      </c>
      <c r="U49" s="353" t="str">
        <f>CONCATENATE('Fy1 mål alla nivåer'!U55)</f>
        <v/>
      </c>
      <c r="V49" s="353" t="str">
        <f>CONCATENATE('Fy1 mål alla nivåer'!V55)</f>
        <v/>
      </c>
      <c r="W49" s="353" t="str">
        <f>CONCATENATE('Fy1 mål alla nivåer'!W55)</f>
        <v/>
      </c>
      <c r="X49" s="353" t="str">
        <f>CONCATENATE('Fy1 mål alla nivåer'!X55)</f>
        <v/>
      </c>
      <c r="Y49" s="353" t="str">
        <f>CONCATENATE('Fy1 mål alla nivåer'!Y55)</f>
        <v/>
      </c>
      <c r="Z49" s="353" t="str">
        <f>CONCATENATE('Fy1 mål alla nivåer'!Z55)</f>
        <v/>
      </c>
      <c r="AA49" s="353" t="str">
        <f>CONCATENATE('Fy1 mål alla nivåer'!AA55)</f>
        <v/>
      </c>
      <c r="AB49" s="353" t="str">
        <f>CONCATENATE('Fy1 mål alla nivåer'!AB55)</f>
        <v/>
      </c>
      <c r="AC49" s="353" t="str">
        <f>CONCATENATE('Fy1 mål alla nivåer'!AC55)</f>
        <v/>
      </c>
      <c r="AD49" s="353" t="str">
        <f>CONCATENATE('Fy1 mål alla nivåer'!AD55)</f>
        <v/>
      </c>
      <c r="AE49" s="353" t="str">
        <f>CONCATENATE('Fy1 mål alla nivåer'!AE55)</f>
        <v/>
      </c>
      <c r="AF49" s="353" t="str">
        <f>CONCATENATE('Fy1 mål alla nivåer'!AF55)</f>
        <v/>
      </c>
      <c r="AG49" s="353" t="str">
        <f>CONCATENATE('Fy1 mål alla nivåer'!AG55)</f>
        <v/>
      </c>
      <c r="AH49" s="353" t="str">
        <f>CONCATENATE('Fy1 mål alla nivåer'!AH55)</f>
        <v/>
      </c>
      <c r="AI49" s="353" t="str">
        <f>CONCATENATE('Fy1 mål alla nivåer'!AI55)</f>
        <v/>
      </c>
      <c r="AJ49" s="353" t="str">
        <f>CONCATENATE('Fy1 mål alla nivåer'!AJ55)</f>
        <v/>
      </c>
      <c r="AK49" s="353" t="str">
        <f>CONCATENATE('Fy1 mål alla nivåer'!AK55)</f>
        <v/>
      </c>
      <c r="AL49" s="353" t="str">
        <f>CONCATENATE('Fy1 mål alla nivåer'!AL55)</f>
        <v/>
      </c>
      <c r="AM49" s="353" t="str">
        <f>CONCATENATE('Fy1 mål alla nivåer'!AM55)</f>
        <v/>
      </c>
      <c r="AN49" s="353" t="str">
        <f>CONCATENATE('Fy1 mål alla nivåer'!AN55)</f>
        <v/>
      </c>
      <c r="AO49" s="353" t="str">
        <f>CONCATENATE('Fy1 mål alla nivåer'!AO55)</f>
        <v/>
      </c>
      <c r="AP49" s="353" t="str">
        <f>CONCATENATE('Fy1 mål alla nivåer'!AP55)</f>
        <v/>
      </c>
      <c r="AQ49" s="353" t="str">
        <f>CONCATENATE('Fy1 mål alla nivåer'!AQ55)</f>
        <v/>
      </c>
      <c r="AR49" s="353" t="str">
        <f>CONCATENATE('Fy1 mål alla nivåer'!AR55)</f>
        <v/>
      </c>
      <c r="AS49" s="353" t="str">
        <f>CONCATENATE('Fy1 mål alla nivåer'!AS55)</f>
        <v/>
      </c>
      <c r="AT49" s="353" t="str">
        <f>CONCATENATE('Fy1 mål alla nivåer'!AT55)</f>
        <v/>
      </c>
      <c r="AU49" s="353" t="str">
        <f>CONCATENATE('Fy1 mål alla nivåer'!AU55)</f>
        <v/>
      </c>
      <c r="AV49" s="353" t="str">
        <f>CONCATENATE('Fy1 mål alla nivåer'!AV55)</f>
        <v/>
      </c>
      <c r="AW49" s="353" t="str">
        <f>CONCATENATE('Fy1 mål alla nivåer'!AW55)</f>
        <v/>
      </c>
      <c r="AX49" s="353" t="str">
        <f>CONCATENATE('Fy1 mål alla nivåer'!AX55)</f>
        <v/>
      </c>
      <c r="AY49" s="353" t="str">
        <f>CONCATENATE('Fy1 mål alla nivåer'!AY55)</f>
        <v/>
      </c>
      <c r="AZ49" s="353" t="str">
        <f>CONCATENATE('Fy1 mål alla nivåer'!AZ55)</f>
        <v/>
      </c>
      <c r="BA49" s="353" t="str">
        <f>CONCATENATE('Fy1 mål alla nivåer'!BA55)</f>
        <v/>
      </c>
      <c r="BB49" s="353" t="str">
        <f>CONCATENATE('Fy1 mål alla nivåer'!BB55)</f>
        <v/>
      </c>
      <c r="BC49" s="353" t="str">
        <f>CONCATENATE('Fy1 mål alla nivåer'!BC55)</f>
        <v/>
      </c>
      <c r="BD49" s="353" t="str">
        <f>CONCATENATE('Fy1 mål alla nivåer'!BD55)</f>
        <v/>
      </c>
      <c r="BE49" s="353" t="str">
        <f>CONCATENATE('Fy1 mål alla nivåer'!BE55)</f>
        <v/>
      </c>
      <c r="BF49" s="353" t="str">
        <f>CONCATENATE('Fy1 mål alla nivåer'!BF55)</f>
        <v/>
      </c>
      <c r="BG49" s="353" t="str">
        <f>CONCATENATE('Fy1 mål alla nivåer'!BG55)</f>
        <v/>
      </c>
      <c r="BH49" s="353" t="str">
        <f>CONCATENATE('Fy1 mål alla nivåer'!BH55)</f>
        <v/>
      </c>
      <c r="BI49" s="353" t="str">
        <f>CONCATENATE('Fy1 mål alla nivåer'!BI55)</f>
        <v/>
      </c>
      <c r="BJ49" s="353" t="str">
        <f>CONCATENATE('Fy1 mål alla nivåer'!BJ55)</f>
        <v/>
      </c>
      <c r="BK49" s="353" t="str">
        <f>CONCATENATE('Fy1 mål alla nivåer'!BK55)</f>
        <v/>
      </c>
      <c r="BL49" s="353" t="str">
        <f>CONCATENATE('Fy1 mål alla nivåer'!BL55)</f>
        <v/>
      </c>
      <c r="BM49" s="353" t="str">
        <f>CONCATENATE('Fy1 mål alla nivåer'!BM55)</f>
        <v/>
      </c>
      <c r="BN49" s="353" t="str">
        <f>CONCATENATE('Fy1 mål alla nivåer'!CL55)</f>
        <v/>
      </c>
      <c r="BO49" s="353" t="str">
        <f>CONCATENATE('Fy1 mål alla nivåer'!CM55)</f>
        <v>X</v>
      </c>
      <c r="BP49" s="353" t="str">
        <f>CONCATENATE('Fy1 mål alla nivåer'!CN55)</f>
        <v>0</v>
      </c>
      <c r="BQ49" s="353" t="str">
        <f>CONCATENATE('Fy1 mål alla nivåer'!CO55)</f>
        <v>0</v>
      </c>
      <c r="BR49" s="353" t="str">
        <f>CONCATENATE('Fy1 mål alla nivåer'!CP55)</f>
        <v>0</v>
      </c>
      <c r="BS49" s="353" t="str">
        <f>CONCATENATE('Fy1 mål alla nivåer'!CQ55)</f>
        <v>0</v>
      </c>
      <c r="BT49" s="353" t="str">
        <f>CONCATENATE('Fy1 mål alla nivåer'!CR55)</f>
        <v>0</v>
      </c>
      <c r="BU49" s="353" t="str">
        <f>CONCATENATE('Fy1 mål alla nivåer'!CS55)</f>
        <v>0</v>
      </c>
      <c r="BV49" s="353" t="str">
        <f>CONCATENATE('Fy1 mål alla nivåer'!CT55)</f>
        <v>F</v>
      </c>
      <c r="BW49" s="324"/>
      <c r="BX49" s="354">
        <v>44</v>
      </c>
    </row>
    <row r="50" spans="1:76" ht="15" x14ac:dyDescent="0.25">
      <c r="A50" s="365" t="str">
        <f>CONCATENATE('Fy1 mål alla nivåer'!A56)</f>
        <v/>
      </c>
      <c r="B50" s="365" t="str">
        <f>CONCATENATE('Fy1 mål alla nivåer'!B56)</f>
        <v>Elev 45</v>
      </c>
      <c r="C50" s="365" t="str">
        <f>CONCATENATE('Fy1 mål alla nivåer'!C56)</f>
        <v/>
      </c>
      <c r="D50" s="365" t="str">
        <f>CONCATENATE('Fy1 mål alla nivåer'!D56)</f>
        <v/>
      </c>
      <c r="E50" s="365" t="str">
        <f>CONCATENATE('Fy1 mål alla nivåer'!E56)</f>
        <v/>
      </c>
      <c r="F50" s="353" t="str">
        <f>CONCATENATE('Fy1 mål alla nivåer'!F56)</f>
        <v/>
      </c>
      <c r="G50" s="353" t="str">
        <f>CONCATENATE('Fy1 mål alla nivåer'!G56)</f>
        <v/>
      </c>
      <c r="H50" s="353" t="str">
        <f>CONCATENATE('Fy1 mål alla nivåer'!H56)</f>
        <v/>
      </c>
      <c r="I50" s="353" t="str">
        <f>CONCATENATE('Fy1 mål alla nivåer'!I56)</f>
        <v/>
      </c>
      <c r="J50" s="353" t="str">
        <f>CONCATENATE('Fy1 mål alla nivåer'!J56)</f>
        <v/>
      </c>
      <c r="K50" s="353" t="str">
        <f>CONCATENATE('Fy1 mål alla nivåer'!K56)</f>
        <v/>
      </c>
      <c r="L50" s="353" t="str">
        <f>CONCATENATE('Fy1 mål alla nivåer'!L56)</f>
        <v/>
      </c>
      <c r="M50" s="353" t="str">
        <f>CONCATENATE('Fy1 mål alla nivåer'!M56)</f>
        <v/>
      </c>
      <c r="N50" s="353" t="str">
        <f>CONCATENATE('Fy1 mål alla nivåer'!N56)</f>
        <v/>
      </c>
      <c r="O50" s="353" t="str">
        <f>CONCATENATE('Fy1 mål alla nivåer'!O56)</f>
        <v/>
      </c>
      <c r="P50" s="353" t="str">
        <f>CONCATENATE('Fy1 mål alla nivåer'!P56)</f>
        <v/>
      </c>
      <c r="Q50" s="353" t="str">
        <f>CONCATENATE('Fy1 mål alla nivåer'!Q56)</f>
        <v/>
      </c>
      <c r="R50" s="353" t="str">
        <f>CONCATENATE('Fy1 mål alla nivåer'!R56)</f>
        <v/>
      </c>
      <c r="S50" s="353" t="str">
        <f>CONCATENATE('Fy1 mål alla nivåer'!S56)</f>
        <v/>
      </c>
      <c r="T50" s="353" t="str">
        <f>CONCATENATE('Fy1 mål alla nivåer'!T56)</f>
        <v/>
      </c>
      <c r="U50" s="353" t="str">
        <f>CONCATENATE('Fy1 mål alla nivåer'!U56)</f>
        <v/>
      </c>
      <c r="V50" s="353" t="str">
        <f>CONCATENATE('Fy1 mål alla nivåer'!V56)</f>
        <v/>
      </c>
      <c r="W50" s="353" t="str">
        <f>CONCATENATE('Fy1 mål alla nivåer'!W56)</f>
        <v/>
      </c>
      <c r="X50" s="353" t="str">
        <f>CONCATENATE('Fy1 mål alla nivåer'!X56)</f>
        <v/>
      </c>
      <c r="Y50" s="353" t="str">
        <f>CONCATENATE('Fy1 mål alla nivåer'!Y56)</f>
        <v/>
      </c>
      <c r="Z50" s="353" t="str">
        <f>CONCATENATE('Fy1 mål alla nivåer'!Z56)</f>
        <v/>
      </c>
      <c r="AA50" s="353" t="str">
        <f>CONCATENATE('Fy1 mål alla nivåer'!AA56)</f>
        <v/>
      </c>
      <c r="AB50" s="353" t="str">
        <f>CONCATENATE('Fy1 mål alla nivåer'!AB56)</f>
        <v/>
      </c>
      <c r="AC50" s="353" t="str">
        <f>CONCATENATE('Fy1 mål alla nivåer'!AC56)</f>
        <v/>
      </c>
      <c r="AD50" s="353" t="str">
        <f>CONCATENATE('Fy1 mål alla nivåer'!AD56)</f>
        <v/>
      </c>
      <c r="AE50" s="353" t="str">
        <f>CONCATENATE('Fy1 mål alla nivåer'!AE56)</f>
        <v/>
      </c>
      <c r="AF50" s="353" t="str">
        <f>CONCATENATE('Fy1 mål alla nivåer'!AF56)</f>
        <v/>
      </c>
      <c r="AG50" s="353" t="str">
        <f>CONCATENATE('Fy1 mål alla nivåer'!AG56)</f>
        <v/>
      </c>
      <c r="AH50" s="353" t="str">
        <f>CONCATENATE('Fy1 mål alla nivåer'!AH56)</f>
        <v/>
      </c>
      <c r="AI50" s="353" t="str">
        <f>CONCATENATE('Fy1 mål alla nivåer'!AI56)</f>
        <v/>
      </c>
      <c r="AJ50" s="353" t="str">
        <f>CONCATENATE('Fy1 mål alla nivåer'!AJ56)</f>
        <v/>
      </c>
      <c r="AK50" s="353" t="str">
        <f>CONCATENATE('Fy1 mål alla nivåer'!AK56)</f>
        <v/>
      </c>
      <c r="AL50" s="353" t="str">
        <f>CONCATENATE('Fy1 mål alla nivåer'!AL56)</f>
        <v/>
      </c>
      <c r="AM50" s="353" t="str">
        <f>CONCATENATE('Fy1 mål alla nivåer'!AM56)</f>
        <v/>
      </c>
      <c r="AN50" s="353" t="str">
        <f>CONCATENATE('Fy1 mål alla nivåer'!AN56)</f>
        <v/>
      </c>
      <c r="AO50" s="353" t="str">
        <f>CONCATENATE('Fy1 mål alla nivåer'!AO56)</f>
        <v/>
      </c>
      <c r="AP50" s="353" t="str">
        <f>CONCATENATE('Fy1 mål alla nivåer'!AP56)</f>
        <v/>
      </c>
      <c r="AQ50" s="353" t="str">
        <f>CONCATENATE('Fy1 mål alla nivåer'!AQ56)</f>
        <v/>
      </c>
      <c r="AR50" s="353" t="str">
        <f>CONCATENATE('Fy1 mål alla nivåer'!AR56)</f>
        <v/>
      </c>
      <c r="AS50" s="353" t="str">
        <f>CONCATENATE('Fy1 mål alla nivåer'!AS56)</f>
        <v/>
      </c>
      <c r="AT50" s="353" t="str">
        <f>CONCATENATE('Fy1 mål alla nivåer'!AT56)</f>
        <v/>
      </c>
      <c r="AU50" s="353" t="str">
        <f>CONCATENATE('Fy1 mål alla nivåer'!AU56)</f>
        <v/>
      </c>
      <c r="AV50" s="353" t="str">
        <f>CONCATENATE('Fy1 mål alla nivåer'!AV56)</f>
        <v/>
      </c>
      <c r="AW50" s="353" t="str">
        <f>CONCATENATE('Fy1 mål alla nivåer'!AW56)</f>
        <v/>
      </c>
      <c r="AX50" s="353" t="str">
        <f>CONCATENATE('Fy1 mål alla nivåer'!AX56)</f>
        <v/>
      </c>
      <c r="AY50" s="353" t="str">
        <f>CONCATENATE('Fy1 mål alla nivåer'!AY56)</f>
        <v/>
      </c>
      <c r="AZ50" s="353" t="str">
        <f>CONCATENATE('Fy1 mål alla nivåer'!AZ56)</f>
        <v/>
      </c>
      <c r="BA50" s="353" t="str">
        <f>CONCATENATE('Fy1 mål alla nivåer'!BA56)</f>
        <v/>
      </c>
      <c r="BB50" s="353" t="str">
        <f>CONCATENATE('Fy1 mål alla nivåer'!BB56)</f>
        <v/>
      </c>
      <c r="BC50" s="353" t="str">
        <f>CONCATENATE('Fy1 mål alla nivåer'!BC56)</f>
        <v/>
      </c>
      <c r="BD50" s="353" t="str">
        <f>CONCATENATE('Fy1 mål alla nivåer'!BD56)</f>
        <v/>
      </c>
      <c r="BE50" s="353" t="str">
        <f>CONCATENATE('Fy1 mål alla nivåer'!BE56)</f>
        <v/>
      </c>
      <c r="BF50" s="353" t="str">
        <f>CONCATENATE('Fy1 mål alla nivåer'!BF56)</f>
        <v/>
      </c>
      <c r="BG50" s="353" t="str">
        <f>CONCATENATE('Fy1 mål alla nivåer'!BG56)</f>
        <v/>
      </c>
      <c r="BH50" s="353" t="str">
        <f>CONCATENATE('Fy1 mål alla nivåer'!BH56)</f>
        <v/>
      </c>
      <c r="BI50" s="353" t="str">
        <f>CONCATENATE('Fy1 mål alla nivåer'!BI56)</f>
        <v/>
      </c>
      <c r="BJ50" s="353" t="str">
        <f>CONCATENATE('Fy1 mål alla nivåer'!BJ56)</f>
        <v/>
      </c>
      <c r="BK50" s="353" t="str">
        <f>CONCATENATE('Fy1 mål alla nivåer'!BK56)</f>
        <v/>
      </c>
      <c r="BL50" s="353" t="str">
        <f>CONCATENATE('Fy1 mål alla nivåer'!BL56)</f>
        <v/>
      </c>
      <c r="BM50" s="353" t="str">
        <f>CONCATENATE('Fy1 mål alla nivåer'!BM56)</f>
        <v/>
      </c>
      <c r="BN50" s="353" t="str">
        <f>CONCATENATE('Fy1 mål alla nivåer'!CL56)</f>
        <v/>
      </c>
      <c r="BO50" s="353" t="str">
        <f>CONCATENATE('Fy1 mål alla nivåer'!CM56)</f>
        <v>X</v>
      </c>
      <c r="BP50" s="353" t="str">
        <f>CONCATENATE('Fy1 mål alla nivåer'!CN56)</f>
        <v>0</v>
      </c>
      <c r="BQ50" s="353" t="str">
        <f>CONCATENATE('Fy1 mål alla nivåer'!CO56)</f>
        <v>0</v>
      </c>
      <c r="BR50" s="353" t="str">
        <f>CONCATENATE('Fy1 mål alla nivåer'!CP56)</f>
        <v>0</v>
      </c>
      <c r="BS50" s="353" t="str">
        <f>CONCATENATE('Fy1 mål alla nivåer'!CQ56)</f>
        <v>0</v>
      </c>
      <c r="BT50" s="353" t="str">
        <f>CONCATENATE('Fy1 mål alla nivåer'!CR56)</f>
        <v>0</v>
      </c>
      <c r="BU50" s="353" t="str">
        <f>CONCATENATE('Fy1 mål alla nivåer'!CS56)</f>
        <v>0</v>
      </c>
      <c r="BV50" s="353" t="str">
        <f>CONCATENATE('Fy1 mål alla nivåer'!CT56)</f>
        <v>F</v>
      </c>
      <c r="BW50" s="324"/>
      <c r="BX50" s="354">
        <v>45</v>
      </c>
    </row>
    <row r="51" spans="1:76" ht="15" x14ac:dyDescent="0.25">
      <c r="A51" s="365" t="str">
        <f>CONCATENATE('Fy1 mål alla nivåer'!A57)</f>
        <v/>
      </c>
      <c r="B51" s="365" t="str">
        <f>CONCATENATE('Fy1 mål alla nivåer'!B57)</f>
        <v>Elev 46</v>
      </c>
      <c r="C51" s="365" t="str">
        <f>CONCATENATE('Fy1 mål alla nivåer'!C57)</f>
        <v/>
      </c>
      <c r="D51" s="365" t="str">
        <f>CONCATENATE('Fy1 mål alla nivåer'!D57)</f>
        <v/>
      </c>
      <c r="E51" s="365" t="str">
        <f>CONCATENATE('Fy1 mål alla nivåer'!E57)</f>
        <v/>
      </c>
      <c r="F51" s="353" t="str">
        <f>CONCATENATE('Fy1 mål alla nivåer'!F57)</f>
        <v/>
      </c>
      <c r="G51" s="353" t="str">
        <f>CONCATENATE('Fy1 mål alla nivåer'!G57)</f>
        <v/>
      </c>
      <c r="H51" s="353" t="str">
        <f>CONCATENATE('Fy1 mål alla nivåer'!H57)</f>
        <v/>
      </c>
      <c r="I51" s="353" t="str">
        <f>CONCATENATE('Fy1 mål alla nivåer'!I57)</f>
        <v/>
      </c>
      <c r="J51" s="353" t="str">
        <f>CONCATENATE('Fy1 mål alla nivåer'!J57)</f>
        <v/>
      </c>
      <c r="K51" s="353" t="str">
        <f>CONCATENATE('Fy1 mål alla nivåer'!K57)</f>
        <v/>
      </c>
      <c r="L51" s="353" t="str">
        <f>CONCATENATE('Fy1 mål alla nivåer'!L57)</f>
        <v/>
      </c>
      <c r="M51" s="353" t="str">
        <f>CONCATENATE('Fy1 mål alla nivåer'!M57)</f>
        <v/>
      </c>
      <c r="N51" s="353" t="str">
        <f>CONCATENATE('Fy1 mål alla nivåer'!N57)</f>
        <v/>
      </c>
      <c r="O51" s="353" t="str">
        <f>CONCATENATE('Fy1 mål alla nivåer'!O57)</f>
        <v/>
      </c>
      <c r="P51" s="353" t="str">
        <f>CONCATENATE('Fy1 mål alla nivåer'!P57)</f>
        <v/>
      </c>
      <c r="Q51" s="353" t="str">
        <f>CONCATENATE('Fy1 mål alla nivåer'!Q57)</f>
        <v/>
      </c>
      <c r="R51" s="353" t="str">
        <f>CONCATENATE('Fy1 mål alla nivåer'!R57)</f>
        <v/>
      </c>
      <c r="S51" s="353" t="str">
        <f>CONCATENATE('Fy1 mål alla nivåer'!S57)</f>
        <v/>
      </c>
      <c r="T51" s="353" t="str">
        <f>CONCATENATE('Fy1 mål alla nivåer'!T57)</f>
        <v/>
      </c>
      <c r="U51" s="353" t="str">
        <f>CONCATENATE('Fy1 mål alla nivåer'!U57)</f>
        <v/>
      </c>
      <c r="V51" s="353" t="str">
        <f>CONCATENATE('Fy1 mål alla nivåer'!V57)</f>
        <v/>
      </c>
      <c r="W51" s="353" t="str">
        <f>CONCATENATE('Fy1 mål alla nivåer'!W57)</f>
        <v/>
      </c>
      <c r="X51" s="353" t="str">
        <f>CONCATENATE('Fy1 mål alla nivåer'!X57)</f>
        <v/>
      </c>
      <c r="Y51" s="353" t="str">
        <f>CONCATENATE('Fy1 mål alla nivåer'!Y57)</f>
        <v/>
      </c>
      <c r="Z51" s="353" t="str">
        <f>CONCATENATE('Fy1 mål alla nivåer'!Z57)</f>
        <v/>
      </c>
      <c r="AA51" s="353" t="str">
        <f>CONCATENATE('Fy1 mål alla nivåer'!AA57)</f>
        <v/>
      </c>
      <c r="AB51" s="353" t="str">
        <f>CONCATENATE('Fy1 mål alla nivåer'!AB57)</f>
        <v/>
      </c>
      <c r="AC51" s="353" t="str">
        <f>CONCATENATE('Fy1 mål alla nivåer'!AC57)</f>
        <v/>
      </c>
      <c r="AD51" s="353" t="str">
        <f>CONCATENATE('Fy1 mål alla nivåer'!AD57)</f>
        <v/>
      </c>
      <c r="AE51" s="353" t="str">
        <f>CONCATENATE('Fy1 mål alla nivåer'!AE57)</f>
        <v/>
      </c>
      <c r="AF51" s="353" t="str">
        <f>CONCATENATE('Fy1 mål alla nivåer'!AF57)</f>
        <v/>
      </c>
      <c r="AG51" s="353" t="str">
        <f>CONCATENATE('Fy1 mål alla nivåer'!AG57)</f>
        <v/>
      </c>
      <c r="AH51" s="353" t="str">
        <f>CONCATENATE('Fy1 mål alla nivåer'!AH57)</f>
        <v/>
      </c>
      <c r="AI51" s="353" t="str">
        <f>CONCATENATE('Fy1 mål alla nivåer'!AI57)</f>
        <v/>
      </c>
      <c r="AJ51" s="353" t="str">
        <f>CONCATENATE('Fy1 mål alla nivåer'!AJ57)</f>
        <v/>
      </c>
      <c r="AK51" s="353" t="str">
        <f>CONCATENATE('Fy1 mål alla nivåer'!AK57)</f>
        <v/>
      </c>
      <c r="AL51" s="353" t="str">
        <f>CONCATENATE('Fy1 mål alla nivåer'!AL57)</f>
        <v/>
      </c>
      <c r="AM51" s="353" t="str">
        <f>CONCATENATE('Fy1 mål alla nivåer'!AM57)</f>
        <v/>
      </c>
      <c r="AN51" s="353" t="str">
        <f>CONCATENATE('Fy1 mål alla nivåer'!AN57)</f>
        <v/>
      </c>
      <c r="AO51" s="353" t="str">
        <f>CONCATENATE('Fy1 mål alla nivåer'!AO57)</f>
        <v/>
      </c>
      <c r="AP51" s="353" t="str">
        <f>CONCATENATE('Fy1 mål alla nivåer'!AP57)</f>
        <v/>
      </c>
      <c r="AQ51" s="353" t="str">
        <f>CONCATENATE('Fy1 mål alla nivåer'!AQ57)</f>
        <v/>
      </c>
      <c r="AR51" s="353" t="str">
        <f>CONCATENATE('Fy1 mål alla nivåer'!AR57)</f>
        <v/>
      </c>
      <c r="AS51" s="353" t="str">
        <f>CONCATENATE('Fy1 mål alla nivåer'!AS57)</f>
        <v/>
      </c>
      <c r="AT51" s="353" t="str">
        <f>CONCATENATE('Fy1 mål alla nivåer'!AT57)</f>
        <v/>
      </c>
      <c r="AU51" s="353" t="str">
        <f>CONCATENATE('Fy1 mål alla nivåer'!AU57)</f>
        <v/>
      </c>
      <c r="AV51" s="353" t="str">
        <f>CONCATENATE('Fy1 mål alla nivåer'!AV57)</f>
        <v/>
      </c>
      <c r="AW51" s="353" t="str">
        <f>CONCATENATE('Fy1 mål alla nivåer'!AW57)</f>
        <v/>
      </c>
      <c r="AX51" s="353" t="str">
        <f>CONCATENATE('Fy1 mål alla nivåer'!AX57)</f>
        <v/>
      </c>
      <c r="AY51" s="353" t="str">
        <f>CONCATENATE('Fy1 mål alla nivåer'!AY57)</f>
        <v/>
      </c>
      <c r="AZ51" s="353" t="str">
        <f>CONCATENATE('Fy1 mål alla nivåer'!AZ57)</f>
        <v/>
      </c>
      <c r="BA51" s="353" t="str">
        <f>CONCATENATE('Fy1 mål alla nivåer'!BA57)</f>
        <v/>
      </c>
      <c r="BB51" s="353" t="str">
        <f>CONCATENATE('Fy1 mål alla nivåer'!BB57)</f>
        <v/>
      </c>
      <c r="BC51" s="353" t="str">
        <f>CONCATENATE('Fy1 mål alla nivåer'!BC57)</f>
        <v/>
      </c>
      <c r="BD51" s="353" t="str">
        <f>CONCATENATE('Fy1 mål alla nivåer'!BD57)</f>
        <v/>
      </c>
      <c r="BE51" s="353" t="str">
        <f>CONCATENATE('Fy1 mål alla nivåer'!BE57)</f>
        <v/>
      </c>
      <c r="BF51" s="353" t="str">
        <f>CONCATENATE('Fy1 mål alla nivåer'!BF57)</f>
        <v/>
      </c>
      <c r="BG51" s="353" t="str">
        <f>CONCATENATE('Fy1 mål alla nivåer'!BG57)</f>
        <v/>
      </c>
      <c r="BH51" s="353" t="str">
        <f>CONCATENATE('Fy1 mål alla nivåer'!BH57)</f>
        <v/>
      </c>
      <c r="BI51" s="353" t="str">
        <f>CONCATENATE('Fy1 mål alla nivåer'!BI57)</f>
        <v/>
      </c>
      <c r="BJ51" s="353" t="str">
        <f>CONCATENATE('Fy1 mål alla nivåer'!BJ57)</f>
        <v/>
      </c>
      <c r="BK51" s="353" t="str">
        <f>CONCATENATE('Fy1 mål alla nivåer'!BK57)</f>
        <v/>
      </c>
      <c r="BL51" s="353" t="str">
        <f>CONCATENATE('Fy1 mål alla nivåer'!BL57)</f>
        <v/>
      </c>
      <c r="BM51" s="353" t="str">
        <f>CONCATENATE('Fy1 mål alla nivåer'!BM57)</f>
        <v/>
      </c>
      <c r="BN51" s="353" t="str">
        <f>CONCATENATE('Fy1 mål alla nivåer'!CL57)</f>
        <v/>
      </c>
      <c r="BO51" s="353" t="str">
        <f>CONCATENATE('Fy1 mål alla nivåer'!CM57)</f>
        <v>X</v>
      </c>
      <c r="BP51" s="353" t="str">
        <f>CONCATENATE('Fy1 mål alla nivåer'!CN57)</f>
        <v>0</v>
      </c>
      <c r="BQ51" s="353" t="str">
        <f>CONCATENATE('Fy1 mål alla nivåer'!CO57)</f>
        <v>0</v>
      </c>
      <c r="BR51" s="353" t="str">
        <f>CONCATENATE('Fy1 mål alla nivåer'!CP57)</f>
        <v>0</v>
      </c>
      <c r="BS51" s="353" t="str">
        <f>CONCATENATE('Fy1 mål alla nivåer'!CQ57)</f>
        <v>0</v>
      </c>
      <c r="BT51" s="353" t="str">
        <f>CONCATENATE('Fy1 mål alla nivåer'!CR57)</f>
        <v>0</v>
      </c>
      <c r="BU51" s="353" t="str">
        <f>CONCATENATE('Fy1 mål alla nivåer'!CS57)</f>
        <v>0</v>
      </c>
      <c r="BV51" s="353" t="str">
        <f>CONCATENATE('Fy1 mål alla nivåer'!CT57)</f>
        <v>F</v>
      </c>
      <c r="BW51" s="324"/>
      <c r="BX51" s="354">
        <v>46</v>
      </c>
    </row>
    <row r="52" spans="1:76" ht="15" x14ac:dyDescent="0.25">
      <c r="A52" s="365" t="str">
        <f>CONCATENATE('Fy1 mål alla nivåer'!A58)</f>
        <v/>
      </c>
      <c r="B52" s="365" t="str">
        <f>CONCATENATE('Fy1 mål alla nivåer'!B58)</f>
        <v>Elev 47</v>
      </c>
      <c r="C52" s="365" t="str">
        <f>CONCATENATE('Fy1 mål alla nivåer'!C58)</f>
        <v/>
      </c>
      <c r="D52" s="365" t="str">
        <f>CONCATENATE('Fy1 mål alla nivåer'!D58)</f>
        <v/>
      </c>
      <c r="E52" s="365" t="str">
        <f>CONCATENATE('Fy1 mål alla nivåer'!E58)</f>
        <v/>
      </c>
      <c r="F52" s="353" t="str">
        <f>CONCATENATE('Fy1 mål alla nivåer'!F58)</f>
        <v/>
      </c>
      <c r="G52" s="353" t="str">
        <f>CONCATENATE('Fy1 mål alla nivåer'!G58)</f>
        <v/>
      </c>
      <c r="H52" s="353" t="str">
        <f>CONCATENATE('Fy1 mål alla nivåer'!H58)</f>
        <v/>
      </c>
      <c r="I52" s="353" t="str">
        <f>CONCATENATE('Fy1 mål alla nivåer'!I58)</f>
        <v/>
      </c>
      <c r="J52" s="353" t="str">
        <f>CONCATENATE('Fy1 mål alla nivåer'!J58)</f>
        <v/>
      </c>
      <c r="K52" s="353" t="str">
        <f>CONCATENATE('Fy1 mål alla nivåer'!K58)</f>
        <v/>
      </c>
      <c r="L52" s="353" t="str">
        <f>CONCATENATE('Fy1 mål alla nivåer'!L58)</f>
        <v/>
      </c>
      <c r="M52" s="353" t="str">
        <f>CONCATENATE('Fy1 mål alla nivåer'!M58)</f>
        <v/>
      </c>
      <c r="N52" s="353" t="str">
        <f>CONCATENATE('Fy1 mål alla nivåer'!N58)</f>
        <v/>
      </c>
      <c r="O52" s="353" t="str">
        <f>CONCATENATE('Fy1 mål alla nivåer'!O58)</f>
        <v/>
      </c>
      <c r="P52" s="353" t="str">
        <f>CONCATENATE('Fy1 mål alla nivåer'!P58)</f>
        <v/>
      </c>
      <c r="Q52" s="353" t="str">
        <f>CONCATENATE('Fy1 mål alla nivåer'!Q58)</f>
        <v/>
      </c>
      <c r="R52" s="353" t="str">
        <f>CONCATENATE('Fy1 mål alla nivåer'!R58)</f>
        <v/>
      </c>
      <c r="S52" s="353" t="str">
        <f>CONCATENATE('Fy1 mål alla nivåer'!S58)</f>
        <v/>
      </c>
      <c r="T52" s="353" t="str">
        <f>CONCATENATE('Fy1 mål alla nivåer'!T58)</f>
        <v/>
      </c>
      <c r="U52" s="353" t="str">
        <f>CONCATENATE('Fy1 mål alla nivåer'!U58)</f>
        <v/>
      </c>
      <c r="V52" s="353" t="str">
        <f>CONCATENATE('Fy1 mål alla nivåer'!V58)</f>
        <v/>
      </c>
      <c r="W52" s="353" t="str">
        <f>CONCATENATE('Fy1 mål alla nivåer'!W58)</f>
        <v/>
      </c>
      <c r="X52" s="353" t="str">
        <f>CONCATENATE('Fy1 mål alla nivåer'!X58)</f>
        <v/>
      </c>
      <c r="Y52" s="353" t="str">
        <f>CONCATENATE('Fy1 mål alla nivåer'!Y58)</f>
        <v/>
      </c>
      <c r="Z52" s="353" t="str">
        <f>CONCATENATE('Fy1 mål alla nivåer'!Z58)</f>
        <v/>
      </c>
      <c r="AA52" s="353" t="str">
        <f>CONCATENATE('Fy1 mål alla nivåer'!AA58)</f>
        <v/>
      </c>
      <c r="AB52" s="353" t="str">
        <f>CONCATENATE('Fy1 mål alla nivåer'!AB58)</f>
        <v/>
      </c>
      <c r="AC52" s="353" t="str">
        <f>CONCATENATE('Fy1 mål alla nivåer'!AC58)</f>
        <v/>
      </c>
      <c r="AD52" s="353" t="str">
        <f>CONCATENATE('Fy1 mål alla nivåer'!AD58)</f>
        <v/>
      </c>
      <c r="AE52" s="353" t="str">
        <f>CONCATENATE('Fy1 mål alla nivåer'!AE58)</f>
        <v/>
      </c>
      <c r="AF52" s="353" t="str">
        <f>CONCATENATE('Fy1 mål alla nivåer'!AF58)</f>
        <v/>
      </c>
      <c r="AG52" s="353" t="str">
        <f>CONCATENATE('Fy1 mål alla nivåer'!AG58)</f>
        <v/>
      </c>
      <c r="AH52" s="353" t="str">
        <f>CONCATENATE('Fy1 mål alla nivåer'!AH58)</f>
        <v/>
      </c>
      <c r="AI52" s="353" t="str">
        <f>CONCATENATE('Fy1 mål alla nivåer'!AI58)</f>
        <v/>
      </c>
      <c r="AJ52" s="353" t="str">
        <f>CONCATENATE('Fy1 mål alla nivåer'!AJ58)</f>
        <v/>
      </c>
      <c r="AK52" s="353" t="str">
        <f>CONCATENATE('Fy1 mål alla nivåer'!AK58)</f>
        <v/>
      </c>
      <c r="AL52" s="353" t="str">
        <f>CONCATENATE('Fy1 mål alla nivåer'!AL58)</f>
        <v/>
      </c>
      <c r="AM52" s="353" t="str">
        <f>CONCATENATE('Fy1 mål alla nivåer'!AM58)</f>
        <v/>
      </c>
      <c r="AN52" s="353" t="str">
        <f>CONCATENATE('Fy1 mål alla nivåer'!AN58)</f>
        <v/>
      </c>
      <c r="AO52" s="353" t="str">
        <f>CONCATENATE('Fy1 mål alla nivåer'!AO58)</f>
        <v/>
      </c>
      <c r="AP52" s="353" t="str">
        <f>CONCATENATE('Fy1 mål alla nivåer'!AP58)</f>
        <v/>
      </c>
      <c r="AQ52" s="353" t="str">
        <f>CONCATENATE('Fy1 mål alla nivåer'!AQ58)</f>
        <v/>
      </c>
      <c r="AR52" s="353" t="str">
        <f>CONCATENATE('Fy1 mål alla nivåer'!AR58)</f>
        <v/>
      </c>
      <c r="AS52" s="353" t="str">
        <f>CONCATENATE('Fy1 mål alla nivåer'!AS58)</f>
        <v/>
      </c>
      <c r="AT52" s="353" t="str">
        <f>CONCATENATE('Fy1 mål alla nivåer'!AT58)</f>
        <v/>
      </c>
      <c r="AU52" s="353" t="str">
        <f>CONCATENATE('Fy1 mål alla nivåer'!AU58)</f>
        <v/>
      </c>
      <c r="AV52" s="353" t="str">
        <f>CONCATENATE('Fy1 mål alla nivåer'!AV58)</f>
        <v/>
      </c>
      <c r="AW52" s="353" t="str">
        <f>CONCATENATE('Fy1 mål alla nivåer'!AW58)</f>
        <v/>
      </c>
      <c r="AX52" s="353" t="str">
        <f>CONCATENATE('Fy1 mål alla nivåer'!AX58)</f>
        <v/>
      </c>
      <c r="AY52" s="353" t="str">
        <f>CONCATENATE('Fy1 mål alla nivåer'!AY58)</f>
        <v/>
      </c>
      <c r="AZ52" s="353" t="str">
        <f>CONCATENATE('Fy1 mål alla nivåer'!AZ58)</f>
        <v/>
      </c>
      <c r="BA52" s="353" t="str">
        <f>CONCATENATE('Fy1 mål alla nivåer'!BA58)</f>
        <v/>
      </c>
      <c r="BB52" s="353" t="str">
        <f>CONCATENATE('Fy1 mål alla nivåer'!BB58)</f>
        <v/>
      </c>
      <c r="BC52" s="353" t="str">
        <f>CONCATENATE('Fy1 mål alla nivåer'!BC58)</f>
        <v/>
      </c>
      <c r="BD52" s="353" t="str">
        <f>CONCATENATE('Fy1 mål alla nivåer'!BD58)</f>
        <v/>
      </c>
      <c r="BE52" s="353" t="str">
        <f>CONCATENATE('Fy1 mål alla nivåer'!BE58)</f>
        <v/>
      </c>
      <c r="BF52" s="353" t="str">
        <f>CONCATENATE('Fy1 mål alla nivåer'!BF58)</f>
        <v/>
      </c>
      <c r="BG52" s="353" t="str">
        <f>CONCATENATE('Fy1 mål alla nivåer'!BG58)</f>
        <v/>
      </c>
      <c r="BH52" s="353" t="str">
        <f>CONCATENATE('Fy1 mål alla nivåer'!BH58)</f>
        <v/>
      </c>
      <c r="BI52" s="353" t="str">
        <f>CONCATENATE('Fy1 mål alla nivåer'!BI58)</f>
        <v/>
      </c>
      <c r="BJ52" s="353" t="str">
        <f>CONCATENATE('Fy1 mål alla nivåer'!BJ58)</f>
        <v/>
      </c>
      <c r="BK52" s="353" t="str">
        <f>CONCATENATE('Fy1 mål alla nivåer'!BK58)</f>
        <v/>
      </c>
      <c r="BL52" s="353" t="str">
        <f>CONCATENATE('Fy1 mål alla nivåer'!BL58)</f>
        <v/>
      </c>
      <c r="BM52" s="353" t="str">
        <f>CONCATENATE('Fy1 mål alla nivåer'!BM58)</f>
        <v/>
      </c>
      <c r="BN52" s="353" t="str">
        <f>CONCATENATE('Fy1 mål alla nivåer'!CL58)</f>
        <v/>
      </c>
      <c r="BO52" s="353" t="str">
        <f>CONCATENATE('Fy1 mål alla nivåer'!CM58)</f>
        <v>X</v>
      </c>
      <c r="BP52" s="353" t="str">
        <f>CONCATENATE('Fy1 mål alla nivåer'!CN58)</f>
        <v>0</v>
      </c>
      <c r="BQ52" s="353" t="str">
        <f>CONCATENATE('Fy1 mål alla nivåer'!CO58)</f>
        <v>0</v>
      </c>
      <c r="BR52" s="353" t="str">
        <f>CONCATENATE('Fy1 mål alla nivåer'!CP58)</f>
        <v>0</v>
      </c>
      <c r="BS52" s="353" t="str">
        <f>CONCATENATE('Fy1 mål alla nivåer'!CQ58)</f>
        <v>0</v>
      </c>
      <c r="BT52" s="353" t="str">
        <f>CONCATENATE('Fy1 mål alla nivåer'!CR58)</f>
        <v>0</v>
      </c>
      <c r="BU52" s="353" t="str">
        <f>CONCATENATE('Fy1 mål alla nivåer'!CS58)</f>
        <v>0</v>
      </c>
      <c r="BV52" s="353" t="str">
        <f>CONCATENATE('Fy1 mål alla nivåer'!CT58)</f>
        <v>F</v>
      </c>
      <c r="BW52" s="324"/>
      <c r="BX52" s="354">
        <v>47</v>
      </c>
    </row>
    <row r="53" spans="1:76" ht="15" x14ac:dyDescent="0.25">
      <c r="A53" s="365" t="str">
        <f>CONCATENATE('Fy1 mål alla nivåer'!A59)</f>
        <v/>
      </c>
      <c r="B53" s="365" t="str">
        <f>CONCATENATE('Fy1 mål alla nivåer'!B59)</f>
        <v>Elev 48</v>
      </c>
      <c r="C53" s="365" t="str">
        <f>CONCATENATE('Fy1 mål alla nivåer'!C59)</f>
        <v/>
      </c>
      <c r="D53" s="365" t="str">
        <f>CONCATENATE('Fy1 mål alla nivåer'!D59)</f>
        <v/>
      </c>
      <c r="E53" s="365" t="str">
        <f>CONCATENATE('Fy1 mål alla nivåer'!E59)</f>
        <v/>
      </c>
      <c r="F53" s="353" t="str">
        <f>CONCATENATE('Fy1 mål alla nivåer'!F59)</f>
        <v/>
      </c>
      <c r="G53" s="353" t="str">
        <f>CONCATENATE('Fy1 mål alla nivåer'!G59)</f>
        <v/>
      </c>
      <c r="H53" s="353" t="str">
        <f>CONCATENATE('Fy1 mål alla nivåer'!H59)</f>
        <v/>
      </c>
      <c r="I53" s="353" t="str">
        <f>CONCATENATE('Fy1 mål alla nivåer'!I59)</f>
        <v/>
      </c>
      <c r="J53" s="353" t="str">
        <f>CONCATENATE('Fy1 mål alla nivåer'!J59)</f>
        <v/>
      </c>
      <c r="K53" s="353" t="str">
        <f>CONCATENATE('Fy1 mål alla nivåer'!K59)</f>
        <v/>
      </c>
      <c r="L53" s="353" t="str">
        <f>CONCATENATE('Fy1 mål alla nivåer'!L59)</f>
        <v/>
      </c>
      <c r="M53" s="353" t="str">
        <f>CONCATENATE('Fy1 mål alla nivåer'!M59)</f>
        <v/>
      </c>
      <c r="N53" s="353" t="str">
        <f>CONCATENATE('Fy1 mål alla nivåer'!N59)</f>
        <v/>
      </c>
      <c r="O53" s="353" t="str">
        <f>CONCATENATE('Fy1 mål alla nivåer'!O59)</f>
        <v/>
      </c>
      <c r="P53" s="353" t="str">
        <f>CONCATENATE('Fy1 mål alla nivåer'!P59)</f>
        <v/>
      </c>
      <c r="Q53" s="353" t="str">
        <f>CONCATENATE('Fy1 mål alla nivåer'!Q59)</f>
        <v/>
      </c>
      <c r="R53" s="353" t="str">
        <f>CONCATENATE('Fy1 mål alla nivåer'!R59)</f>
        <v/>
      </c>
      <c r="S53" s="353" t="str">
        <f>CONCATENATE('Fy1 mål alla nivåer'!S59)</f>
        <v/>
      </c>
      <c r="T53" s="353" t="str">
        <f>CONCATENATE('Fy1 mål alla nivåer'!T59)</f>
        <v/>
      </c>
      <c r="U53" s="353" t="str">
        <f>CONCATENATE('Fy1 mål alla nivåer'!U59)</f>
        <v/>
      </c>
      <c r="V53" s="353" t="str">
        <f>CONCATENATE('Fy1 mål alla nivåer'!V59)</f>
        <v/>
      </c>
      <c r="W53" s="353" t="str">
        <f>CONCATENATE('Fy1 mål alla nivåer'!W59)</f>
        <v/>
      </c>
      <c r="X53" s="353" t="str">
        <f>CONCATENATE('Fy1 mål alla nivåer'!X59)</f>
        <v/>
      </c>
      <c r="Y53" s="353" t="str">
        <f>CONCATENATE('Fy1 mål alla nivåer'!Y59)</f>
        <v/>
      </c>
      <c r="Z53" s="353" t="str">
        <f>CONCATENATE('Fy1 mål alla nivåer'!Z59)</f>
        <v/>
      </c>
      <c r="AA53" s="353" t="str">
        <f>CONCATENATE('Fy1 mål alla nivåer'!AA59)</f>
        <v/>
      </c>
      <c r="AB53" s="353" t="str">
        <f>CONCATENATE('Fy1 mål alla nivåer'!AB59)</f>
        <v/>
      </c>
      <c r="AC53" s="353" t="str">
        <f>CONCATENATE('Fy1 mål alla nivåer'!AC59)</f>
        <v/>
      </c>
      <c r="AD53" s="353" t="str">
        <f>CONCATENATE('Fy1 mål alla nivåer'!AD59)</f>
        <v/>
      </c>
      <c r="AE53" s="353" t="str">
        <f>CONCATENATE('Fy1 mål alla nivåer'!AE59)</f>
        <v/>
      </c>
      <c r="AF53" s="353" t="str">
        <f>CONCATENATE('Fy1 mål alla nivåer'!AF59)</f>
        <v/>
      </c>
      <c r="AG53" s="353" t="str">
        <f>CONCATENATE('Fy1 mål alla nivåer'!AG59)</f>
        <v/>
      </c>
      <c r="AH53" s="353" t="str">
        <f>CONCATENATE('Fy1 mål alla nivåer'!AH59)</f>
        <v/>
      </c>
      <c r="AI53" s="353" t="str">
        <f>CONCATENATE('Fy1 mål alla nivåer'!AI59)</f>
        <v/>
      </c>
      <c r="AJ53" s="353" t="str">
        <f>CONCATENATE('Fy1 mål alla nivåer'!AJ59)</f>
        <v/>
      </c>
      <c r="AK53" s="353" t="str">
        <f>CONCATENATE('Fy1 mål alla nivåer'!AK59)</f>
        <v/>
      </c>
      <c r="AL53" s="353" t="str">
        <f>CONCATENATE('Fy1 mål alla nivåer'!AL59)</f>
        <v/>
      </c>
      <c r="AM53" s="353" t="str">
        <f>CONCATENATE('Fy1 mål alla nivåer'!AM59)</f>
        <v/>
      </c>
      <c r="AN53" s="353" t="str">
        <f>CONCATENATE('Fy1 mål alla nivåer'!AN59)</f>
        <v/>
      </c>
      <c r="AO53" s="353" t="str">
        <f>CONCATENATE('Fy1 mål alla nivåer'!AO59)</f>
        <v/>
      </c>
      <c r="AP53" s="353" t="str">
        <f>CONCATENATE('Fy1 mål alla nivåer'!AP59)</f>
        <v/>
      </c>
      <c r="AQ53" s="353" t="str">
        <f>CONCATENATE('Fy1 mål alla nivåer'!AQ59)</f>
        <v/>
      </c>
      <c r="AR53" s="353" t="str">
        <f>CONCATENATE('Fy1 mål alla nivåer'!AR59)</f>
        <v/>
      </c>
      <c r="AS53" s="353" t="str">
        <f>CONCATENATE('Fy1 mål alla nivåer'!AS59)</f>
        <v/>
      </c>
      <c r="AT53" s="353" t="str">
        <f>CONCATENATE('Fy1 mål alla nivåer'!AT59)</f>
        <v/>
      </c>
      <c r="AU53" s="353" t="str">
        <f>CONCATENATE('Fy1 mål alla nivåer'!AU59)</f>
        <v/>
      </c>
      <c r="AV53" s="353" t="str">
        <f>CONCATENATE('Fy1 mål alla nivåer'!AV59)</f>
        <v/>
      </c>
      <c r="AW53" s="353" t="str">
        <f>CONCATENATE('Fy1 mål alla nivåer'!AW59)</f>
        <v/>
      </c>
      <c r="AX53" s="353" t="str">
        <f>CONCATENATE('Fy1 mål alla nivåer'!AX59)</f>
        <v/>
      </c>
      <c r="AY53" s="353" t="str">
        <f>CONCATENATE('Fy1 mål alla nivåer'!AY59)</f>
        <v/>
      </c>
      <c r="AZ53" s="353" t="str">
        <f>CONCATENATE('Fy1 mål alla nivåer'!AZ59)</f>
        <v/>
      </c>
      <c r="BA53" s="353" t="str">
        <f>CONCATENATE('Fy1 mål alla nivåer'!BA59)</f>
        <v/>
      </c>
      <c r="BB53" s="353" t="str">
        <f>CONCATENATE('Fy1 mål alla nivåer'!BB59)</f>
        <v/>
      </c>
      <c r="BC53" s="353" t="str">
        <f>CONCATENATE('Fy1 mål alla nivåer'!BC59)</f>
        <v/>
      </c>
      <c r="BD53" s="353" t="str">
        <f>CONCATENATE('Fy1 mål alla nivåer'!BD59)</f>
        <v/>
      </c>
      <c r="BE53" s="353" t="str">
        <f>CONCATENATE('Fy1 mål alla nivåer'!BE59)</f>
        <v/>
      </c>
      <c r="BF53" s="353" t="str">
        <f>CONCATENATE('Fy1 mål alla nivåer'!BF59)</f>
        <v/>
      </c>
      <c r="BG53" s="353" t="str">
        <f>CONCATENATE('Fy1 mål alla nivåer'!BG59)</f>
        <v/>
      </c>
      <c r="BH53" s="353" t="str">
        <f>CONCATENATE('Fy1 mål alla nivåer'!BH59)</f>
        <v/>
      </c>
      <c r="BI53" s="353" t="str">
        <f>CONCATENATE('Fy1 mål alla nivåer'!BI59)</f>
        <v/>
      </c>
      <c r="BJ53" s="353" t="str">
        <f>CONCATENATE('Fy1 mål alla nivåer'!BJ59)</f>
        <v/>
      </c>
      <c r="BK53" s="353" t="str">
        <f>CONCATENATE('Fy1 mål alla nivåer'!BK59)</f>
        <v/>
      </c>
      <c r="BL53" s="353" t="str">
        <f>CONCATENATE('Fy1 mål alla nivåer'!BL59)</f>
        <v/>
      </c>
      <c r="BM53" s="353" t="str">
        <f>CONCATENATE('Fy1 mål alla nivåer'!BM59)</f>
        <v/>
      </c>
      <c r="BN53" s="353" t="str">
        <f>CONCATENATE('Fy1 mål alla nivåer'!CL59)</f>
        <v/>
      </c>
      <c r="BO53" s="353" t="str">
        <f>CONCATENATE('Fy1 mål alla nivåer'!CM59)</f>
        <v>X</v>
      </c>
      <c r="BP53" s="353" t="str">
        <f>CONCATENATE('Fy1 mål alla nivåer'!CN59)</f>
        <v>0</v>
      </c>
      <c r="BQ53" s="353" t="str">
        <f>CONCATENATE('Fy1 mål alla nivåer'!CO59)</f>
        <v>0</v>
      </c>
      <c r="BR53" s="353" t="str">
        <f>CONCATENATE('Fy1 mål alla nivåer'!CP59)</f>
        <v>0</v>
      </c>
      <c r="BS53" s="353" t="str">
        <f>CONCATENATE('Fy1 mål alla nivåer'!CQ59)</f>
        <v>0</v>
      </c>
      <c r="BT53" s="353" t="str">
        <f>CONCATENATE('Fy1 mål alla nivåer'!CR59)</f>
        <v>0</v>
      </c>
      <c r="BU53" s="353" t="str">
        <f>CONCATENATE('Fy1 mål alla nivåer'!CS59)</f>
        <v>0</v>
      </c>
      <c r="BV53" s="353" t="str">
        <f>CONCATENATE('Fy1 mål alla nivåer'!CT59)</f>
        <v>F</v>
      </c>
      <c r="BW53" s="324"/>
      <c r="BX53" s="354">
        <v>48</v>
      </c>
    </row>
    <row r="54" spans="1:76" ht="15" x14ac:dyDescent="0.25">
      <c r="A54" s="365" t="str">
        <f>CONCATENATE('Fy1 mål alla nivåer'!A60)</f>
        <v/>
      </c>
      <c r="B54" s="365" t="str">
        <f>CONCATENATE('Fy1 mål alla nivåer'!B60)</f>
        <v>Elev 49</v>
      </c>
      <c r="C54" s="365" t="str">
        <f>CONCATENATE('Fy1 mål alla nivåer'!C60)</f>
        <v/>
      </c>
      <c r="D54" s="365" t="str">
        <f>CONCATENATE('Fy1 mål alla nivåer'!D60)</f>
        <v/>
      </c>
      <c r="E54" s="365" t="str">
        <f>CONCATENATE('Fy1 mål alla nivåer'!E60)</f>
        <v/>
      </c>
      <c r="F54" s="353" t="str">
        <f>CONCATENATE('Fy1 mål alla nivåer'!F60)</f>
        <v/>
      </c>
      <c r="G54" s="353" t="str">
        <f>CONCATENATE('Fy1 mål alla nivåer'!G60)</f>
        <v/>
      </c>
      <c r="H54" s="353" t="str">
        <f>CONCATENATE('Fy1 mål alla nivåer'!H60)</f>
        <v/>
      </c>
      <c r="I54" s="353" t="str">
        <f>CONCATENATE('Fy1 mål alla nivåer'!I60)</f>
        <v/>
      </c>
      <c r="J54" s="353" t="str">
        <f>CONCATENATE('Fy1 mål alla nivåer'!J60)</f>
        <v/>
      </c>
      <c r="K54" s="353" t="str">
        <f>CONCATENATE('Fy1 mål alla nivåer'!K60)</f>
        <v/>
      </c>
      <c r="L54" s="353" t="str">
        <f>CONCATENATE('Fy1 mål alla nivåer'!L60)</f>
        <v/>
      </c>
      <c r="M54" s="353" t="str">
        <f>CONCATENATE('Fy1 mål alla nivåer'!M60)</f>
        <v/>
      </c>
      <c r="N54" s="353" t="str">
        <f>CONCATENATE('Fy1 mål alla nivåer'!N60)</f>
        <v/>
      </c>
      <c r="O54" s="353" t="str">
        <f>CONCATENATE('Fy1 mål alla nivåer'!O60)</f>
        <v/>
      </c>
      <c r="P54" s="353" t="str">
        <f>CONCATENATE('Fy1 mål alla nivåer'!P60)</f>
        <v/>
      </c>
      <c r="Q54" s="353" t="str">
        <f>CONCATENATE('Fy1 mål alla nivåer'!Q60)</f>
        <v/>
      </c>
      <c r="R54" s="353" t="str">
        <f>CONCATENATE('Fy1 mål alla nivåer'!R60)</f>
        <v/>
      </c>
      <c r="S54" s="353" t="str">
        <f>CONCATENATE('Fy1 mål alla nivåer'!S60)</f>
        <v/>
      </c>
      <c r="T54" s="353" t="str">
        <f>CONCATENATE('Fy1 mål alla nivåer'!T60)</f>
        <v/>
      </c>
      <c r="U54" s="353" t="str">
        <f>CONCATENATE('Fy1 mål alla nivåer'!U60)</f>
        <v/>
      </c>
      <c r="V54" s="353" t="str">
        <f>CONCATENATE('Fy1 mål alla nivåer'!V60)</f>
        <v/>
      </c>
      <c r="W54" s="353" t="str">
        <f>CONCATENATE('Fy1 mål alla nivåer'!W60)</f>
        <v/>
      </c>
      <c r="X54" s="353" t="str">
        <f>CONCATENATE('Fy1 mål alla nivåer'!X60)</f>
        <v/>
      </c>
      <c r="Y54" s="353" t="str">
        <f>CONCATENATE('Fy1 mål alla nivåer'!Y60)</f>
        <v/>
      </c>
      <c r="Z54" s="353" t="str">
        <f>CONCATENATE('Fy1 mål alla nivåer'!Z60)</f>
        <v/>
      </c>
      <c r="AA54" s="353" t="str">
        <f>CONCATENATE('Fy1 mål alla nivåer'!AA60)</f>
        <v/>
      </c>
      <c r="AB54" s="353" t="str">
        <f>CONCATENATE('Fy1 mål alla nivåer'!AB60)</f>
        <v/>
      </c>
      <c r="AC54" s="353" t="str">
        <f>CONCATENATE('Fy1 mål alla nivåer'!AC60)</f>
        <v/>
      </c>
      <c r="AD54" s="353" t="str">
        <f>CONCATENATE('Fy1 mål alla nivåer'!AD60)</f>
        <v/>
      </c>
      <c r="AE54" s="353" t="str">
        <f>CONCATENATE('Fy1 mål alla nivåer'!AE60)</f>
        <v/>
      </c>
      <c r="AF54" s="353" t="str">
        <f>CONCATENATE('Fy1 mål alla nivåer'!AF60)</f>
        <v/>
      </c>
      <c r="AG54" s="353" t="str">
        <f>CONCATENATE('Fy1 mål alla nivåer'!AG60)</f>
        <v/>
      </c>
      <c r="AH54" s="353" t="str">
        <f>CONCATENATE('Fy1 mål alla nivåer'!AH60)</f>
        <v/>
      </c>
      <c r="AI54" s="353" t="str">
        <f>CONCATENATE('Fy1 mål alla nivåer'!AI60)</f>
        <v/>
      </c>
      <c r="AJ54" s="353" t="str">
        <f>CONCATENATE('Fy1 mål alla nivåer'!AJ60)</f>
        <v/>
      </c>
      <c r="AK54" s="353" t="str">
        <f>CONCATENATE('Fy1 mål alla nivåer'!AK60)</f>
        <v/>
      </c>
      <c r="AL54" s="353" t="str">
        <f>CONCATENATE('Fy1 mål alla nivåer'!AL60)</f>
        <v/>
      </c>
      <c r="AM54" s="353" t="str">
        <f>CONCATENATE('Fy1 mål alla nivåer'!AM60)</f>
        <v/>
      </c>
      <c r="AN54" s="353" t="str">
        <f>CONCATENATE('Fy1 mål alla nivåer'!AN60)</f>
        <v/>
      </c>
      <c r="AO54" s="353" t="str">
        <f>CONCATENATE('Fy1 mål alla nivåer'!AO60)</f>
        <v/>
      </c>
      <c r="AP54" s="353" t="str">
        <f>CONCATENATE('Fy1 mål alla nivåer'!AP60)</f>
        <v/>
      </c>
      <c r="AQ54" s="353" t="str">
        <f>CONCATENATE('Fy1 mål alla nivåer'!AQ60)</f>
        <v/>
      </c>
      <c r="AR54" s="353" t="str">
        <f>CONCATENATE('Fy1 mål alla nivåer'!AR60)</f>
        <v/>
      </c>
      <c r="AS54" s="353" t="str">
        <f>CONCATENATE('Fy1 mål alla nivåer'!AS60)</f>
        <v/>
      </c>
      <c r="AT54" s="353" t="str">
        <f>CONCATENATE('Fy1 mål alla nivåer'!AT60)</f>
        <v/>
      </c>
      <c r="AU54" s="353" t="str">
        <f>CONCATENATE('Fy1 mål alla nivåer'!AU60)</f>
        <v/>
      </c>
      <c r="AV54" s="353" t="str">
        <f>CONCATENATE('Fy1 mål alla nivåer'!AV60)</f>
        <v/>
      </c>
      <c r="AW54" s="353" t="str">
        <f>CONCATENATE('Fy1 mål alla nivåer'!AW60)</f>
        <v/>
      </c>
      <c r="AX54" s="353" t="str">
        <f>CONCATENATE('Fy1 mål alla nivåer'!AX60)</f>
        <v/>
      </c>
      <c r="AY54" s="353" t="str">
        <f>CONCATENATE('Fy1 mål alla nivåer'!AY60)</f>
        <v/>
      </c>
      <c r="AZ54" s="353" t="str">
        <f>CONCATENATE('Fy1 mål alla nivåer'!AZ60)</f>
        <v/>
      </c>
      <c r="BA54" s="353" t="str">
        <f>CONCATENATE('Fy1 mål alla nivåer'!BA60)</f>
        <v/>
      </c>
      <c r="BB54" s="353" t="str">
        <f>CONCATENATE('Fy1 mål alla nivåer'!BB60)</f>
        <v/>
      </c>
      <c r="BC54" s="353" t="str">
        <f>CONCATENATE('Fy1 mål alla nivåer'!BC60)</f>
        <v/>
      </c>
      <c r="BD54" s="353" t="str">
        <f>CONCATENATE('Fy1 mål alla nivåer'!BD60)</f>
        <v/>
      </c>
      <c r="BE54" s="353" t="str">
        <f>CONCATENATE('Fy1 mål alla nivåer'!BE60)</f>
        <v/>
      </c>
      <c r="BF54" s="353" t="str">
        <f>CONCATENATE('Fy1 mål alla nivåer'!BF60)</f>
        <v/>
      </c>
      <c r="BG54" s="353" t="str">
        <f>CONCATENATE('Fy1 mål alla nivåer'!BG60)</f>
        <v/>
      </c>
      <c r="BH54" s="353" t="str">
        <f>CONCATENATE('Fy1 mål alla nivåer'!BH60)</f>
        <v/>
      </c>
      <c r="BI54" s="353" t="str">
        <f>CONCATENATE('Fy1 mål alla nivåer'!BI60)</f>
        <v/>
      </c>
      <c r="BJ54" s="353" t="str">
        <f>CONCATENATE('Fy1 mål alla nivåer'!BJ60)</f>
        <v/>
      </c>
      <c r="BK54" s="353" t="str">
        <f>CONCATENATE('Fy1 mål alla nivåer'!BK60)</f>
        <v/>
      </c>
      <c r="BL54" s="353" t="str">
        <f>CONCATENATE('Fy1 mål alla nivåer'!BL60)</f>
        <v/>
      </c>
      <c r="BM54" s="353" t="str">
        <f>CONCATENATE('Fy1 mål alla nivåer'!BM60)</f>
        <v/>
      </c>
      <c r="BN54" s="353" t="str">
        <f>CONCATENATE('Fy1 mål alla nivåer'!CL60)</f>
        <v/>
      </c>
      <c r="BO54" s="353" t="str">
        <f>CONCATENATE('Fy1 mål alla nivåer'!CM60)</f>
        <v>X</v>
      </c>
      <c r="BP54" s="353" t="str">
        <f>CONCATENATE('Fy1 mål alla nivåer'!CN60)</f>
        <v>0</v>
      </c>
      <c r="BQ54" s="353" t="str">
        <f>CONCATENATE('Fy1 mål alla nivåer'!CO60)</f>
        <v>0</v>
      </c>
      <c r="BR54" s="353" t="str">
        <f>CONCATENATE('Fy1 mål alla nivåer'!CP60)</f>
        <v>0</v>
      </c>
      <c r="BS54" s="353" t="str">
        <f>CONCATENATE('Fy1 mål alla nivåer'!CQ60)</f>
        <v>0</v>
      </c>
      <c r="BT54" s="353" t="str">
        <f>CONCATENATE('Fy1 mål alla nivåer'!CR60)</f>
        <v>0</v>
      </c>
      <c r="BU54" s="353" t="str">
        <f>CONCATENATE('Fy1 mål alla nivåer'!CS60)</f>
        <v>0</v>
      </c>
      <c r="BV54" s="353" t="str">
        <f>CONCATENATE('Fy1 mål alla nivåer'!CT60)</f>
        <v>F</v>
      </c>
      <c r="BW54" s="324"/>
      <c r="BX54" s="354">
        <v>49</v>
      </c>
    </row>
    <row r="55" spans="1:76" ht="15" x14ac:dyDescent="0.25">
      <c r="A55" s="365" t="str">
        <f>CONCATENATE('Fy1 mål alla nivåer'!A61)</f>
        <v/>
      </c>
      <c r="B55" s="365" t="str">
        <f>CONCATENATE('Fy1 mål alla nivåer'!B61)</f>
        <v>Elev 50</v>
      </c>
      <c r="C55" s="365" t="str">
        <f>CONCATENATE('Fy1 mål alla nivåer'!C61)</f>
        <v/>
      </c>
      <c r="D55" s="365" t="str">
        <f>CONCATENATE('Fy1 mål alla nivåer'!D61)</f>
        <v/>
      </c>
      <c r="E55" s="365" t="str">
        <f>CONCATENATE('Fy1 mål alla nivåer'!E61)</f>
        <v/>
      </c>
      <c r="F55" s="353" t="str">
        <f>CONCATENATE('Fy1 mål alla nivåer'!F61)</f>
        <v/>
      </c>
      <c r="G55" s="353" t="str">
        <f>CONCATENATE('Fy1 mål alla nivåer'!G61)</f>
        <v/>
      </c>
      <c r="H55" s="353" t="str">
        <f>CONCATENATE('Fy1 mål alla nivåer'!H61)</f>
        <v/>
      </c>
      <c r="I55" s="353" t="str">
        <f>CONCATENATE('Fy1 mål alla nivåer'!I61)</f>
        <v/>
      </c>
      <c r="J55" s="353" t="str">
        <f>CONCATENATE('Fy1 mål alla nivåer'!J61)</f>
        <v/>
      </c>
      <c r="K55" s="353" t="str">
        <f>CONCATENATE('Fy1 mål alla nivåer'!K61)</f>
        <v/>
      </c>
      <c r="L55" s="353" t="str">
        <f>CONCATENATE('Fy1 mål alla nivåer'!L61)</f>
        <v/>
      </c>
      <c r="M55" s="353" t="str">
        <f>CONCATENATE('Fy1 mål alla nivåer'!M61)</f>
        <v/>
      </c>
      <c r="N55" s="353" t="str">
        <f>CONCATENATE('Fy1 mål alla nivåer'!N61)</f>
        <v/>
      </c>
      <c r="O55" s="353" t="str">
        <f>CONCATENATE('Fy1 mål alla nivåer'!O61)</f>
        <v/>
      </c>
      <c r="P55" s="353" t="str">
        <f>CONCATENATE('Fy1 mål alla nivåer'!P61)</f>
        <v/>
      </c>
      <c r="Q55" s="353" t="str">
        <f>CONCATENATE('Fy1 mål alla nivåer'!Q61)</f>
        <v/>
      </c>
      <c r="R55" s="353" t="str">
        <f>CONCATENATE('Fy1 mål alla nivåer'!R61)</f>
        <v/>
      </c>
      <c r="S55" s="353" t="str">
        <f>CONCATENATE('Fy1 mål alla nivåer'!S61)</f>
        <v/>
      </c>
      <c r="T55" s="353" t="str">
        <f>CONCATENATE('Fy1 mål alla nivåer'!T61)</f>
        <v/>
      </c>
      <c r="U55" s="353" t="str">
        <f>CONCATENATE('Fy1 mål alla nivåer'!U61)</f>
        <v/>
      </c>
      <c r="V55" s="353" t="str">
        <f>CONCATENATE('Fy1 mål alla nivåer'!V61)</f>
        <v/>
      </c>
      <c r="W55" s="353" t="str">
        <f>CONCATENATE('Fy1 mål alla nivåer'!W61)</f>
        <v/>
      </c>
      <c r="X55" s="353" t="str">
        <f>CONCATENATE('Fy1 mål alla nivåer'!X61)</f>
        <v/>
      </c>
      <c r="Y55" s="353" t="str">
        <f>CONCATENATE('Fy1 mål alla nivåer'!Y61)</f>
        <v/>
      </c>
      <c r="Z55" s="353" t="str">
        <f>CONCATENATE('Fy1 mål alla nivåer'!Z61)</f>
        <v/>
      </c>
      <c r="AA55" s="353" t="str">
        <f>CONCATENATE('Fy1 mål alla nivåer'!AA61)</f>
        <v/>
      </c>
      <c r="AB55" s="353" t="str">
        <f>CONCATENATE('Fy1 mål alla nivåer'!AB61)</f>
        <v/>
      </c>
      <c r="AC55" s="353" t="str">
        <f>CONCATENATE('Fy1 mål alla nivåer'!AC61)</f>
        <v/>
      </c>
      <c r="AD55" s="353" t="str">
        <f>CONCATENATE('Fy1 mål alla nivåer'!AD61)</f>
        <v/>
      </c>
      <c r="AE55" s="353" t="str">
        <f>CONCATENATE('Fy1 mål alla nivåer'!AE61)</f>
        <v/>
      </c>
      <c r="AF55" s="353" t="str">
        <f>CONCATENATE('Fy1 mål alla nivåer'!AF61)</f>
        <v/>
      </c>
      <c r="AG55" s="353" t="str">
        <f>CONCATENATE('Fy1 mål alla nivåer'!AG61)</f>
        <v/>
      </c>
      <c r="AH55" s="353" t="str">
        <f>CONCATENATE('Fy1 mål alla nivåer'!AH61)</f>
        <v/>
      </c>
      <c r="AI55" s="353" t="str">
        <f>CONCATENATE('Fy1 mål alla nivåer'!AI61)</f>
        <v/>
      </c>
      <c r="AJ55" s="353" t="str">
        <f>CONCATENATE('Fy1 mål alla nivåer'!AJ61)</f>
        <v/>
      </c>
      <c r="AK55" s="353" t="str">
        <f>CONCATENATE('Fy1 mål alla nivåer'!AK61)</f>
        <v/>
      </c>
      <c r="AL55" s="353" t="str">
        <f>CONCATENATE('Fy1 mål alla nivåer'!AL61)</f>
        <v/>
      </c>
      <c r="AM55" s="353" t="str">
        <f>CONCATENATE('Fy1 mål alla nivåer'!AM61)</f>
        <v/>
      </c>
      <c r="AN55" s="353" t="str">
        <f>CONCATENATE('Fy1 mål alla nivåer'!AN61)</f>
        <v/>
      </c>
      <c r="AO55" s="353" t="str">
        <f>CONCATENATE('Fy1 mål alla nivåer'!AO61)</f>
        <v/>
      </c>
      <c r="AP55" s="353" t="str">
        <f>CONCATENATE('Fy1 mål alla nivåer'!AP61)</f>
        <v/>
      </c>
      <c r="AQ55" s="353" t="str">
        <f>CONCATENATE('Fy1 mål alla nivåer'!AQ61)</f>
        <v/>
      </c>
      <c r="AR55" s="353" t="str">
        <f>CONCATENATE('Fy1 mål alla nivåer'!AR61)</f>
        <v/>
      </c>
      <c r="AS55" s="353" t="str">
        <f>CONCATENATE('Fy1 mål alla nivåer'!AS61)</f>
        <v/>
      </c>
      <c r="AT55" s="353" t="str">
        <f>CONCATENATE('Fy1 mål alla nivåer'!AT61)</f>
        <v/>
      </c>
      <c r="AU55" s="353" t="str">
        <f>CONCATENATE('Fy1 mål alla nivåer'!AU61)</f>
        <v/>
      </c>
      <c r="AV55" s="353" t="str">
        <f>CONCATENATE('Fy1 mål alla nivåer'!AV61)</f>
        <v/>
      </c>
      <c r="AW55" s="353" t="str">
        <f>CONCATENATE('Fy1 mål alla nivåer'!AW61)</f>
        <v/>
      </c>
      <c r="AX55" s="353" t="str">
        <f>CONCATENATE('Fy1 mål alla nivåer'!AX61)</f>
        <v/>
      </c>
      <c r="AY55" s="353" t="str">
        <f>CONCATENATE('Fy1 mål alla nivåer'!AY61)</f>
        <v/>
      </c>
      <c r="AZ55" s="353" t="str">
        <f>CONCATENATE('Fy1 mål alla nivåer'!AZ61)</f>
        <v/>
      </c>
      <c r="BA55" s="353" t="str">
        <f>CONCATENATE('Fy1 mål alla nivåer'!BA61)</f>
        <v/>
      </c>
      <c r="BB55" s="353" t="str">
        <f>CONCATENATE('Fy1 mål alla nivåer'!BB61)</f>
        <v/>
      </c>
      <c r="BC55" s="353" t="str">
        <f>CONCATENATE('Fy1 mål alla nivåer'!BC61)</f>
        <v/>
      </c>
      <c r="BD55" s="353" t="str">
        <f>CONCATENATE('Fy1 mål alla nivåer'!BD61)</f>
        <v/>
      </c>
      <c r="BE55" s="353" t="str">
        <f>CONCATENATE('Fy1 mål alla nivåer'!BE61)</f>
        <v/>
      </c>
      <c r="BF55" s="353" t="str">
        <f>CONCATENATE('Fy1 mål alla nivåer'!BF61)</f>
        <v/>
      </c>
      <c r="BG55" s="353" t="str">
        <f>CONCATENATE('Fy1 mål alla nivåer'!BG61)</f>
        <v/>
      </c>
      <c r="BH55" s="353" t="str">
        <f>CONCATENATE('Fy1 mål alla nivåer'!BH61)</f>
        <v/>
      </c>
      <c r="BI55" s="353" t="str">
        <f>CONCATENATE('Fy1 mål alla nivåer'!BI61)</f>
        <v/>
      </c>
      <c r="BJ55" s="353" t="str">
        <f>CONCATENATE('Fy1 mål alla nivåer'!BJ61)</f>
        <v/>
      </c>
      <c r="BK55" s="353" t="str">
        <f>CONCATENATE('Fy1 mål alla nivåer'!BK61)</f>
        <v/>
      </c>
      <c r="BL55" s="353" t="str">
        <f>CONCATENATE('Fy1 mål alla nivåer'!BL61)</f>
        <v/>
      </c>
      <c r="BM55" s="353" t="str">
        <f>CONCATENATE('Fy1 mål alla nivåer'!BM61)</f>
        <v/>
      </c>
      <c r="BN55" s="353" t="str">
        <f>CONCATENATE('Fy1 mål alla nivåer'!CL61)</f>
        <v/>
      </c>
      <c r="BO55" s="353" t="str">
        <f>CONCATENATE('Fy1 mål alla nivåer'!CM61)</f>
        <v>X</v>
      </c>
      <c r="BP55" s="353" t="str">
        <f>CONCATENATE('Fy1 mål alla nivåer'!CN61)</f>
        <v>0</v>
      </c>
      <c r="BQ55" s="353" t="str">
        <f>CONCATENATE('Fy1 mål alla nivåer'!CO61)</f>
        <v>0</v>
      </c>
      <c r="BR55" s="353" t="str">
        <f>CONCATENATE('Fy1 mål alla nivåer'!CP61)</f>
        <v>0</v>
      </c>
      <c r="BS55" s="353" t="str">
        <f>CONCATENATE('Fy1 mål alla nivåer'!CQ61)</f>
        <v>0</v>
      </c>
      <c r="BT55" s="353" t="str">
        <f>CONCATENATE('Fy1 mål alla nivåer'!CR61)</f>
        <v>0</v>
      </c>
      <c r="BU55" s="353" t="str">
        <f>CONCATENATE('Fy1 mål alla nivåer'!CS61)</f>
        <v>0</v>
      </c>
      <c r="BV55" s="353" t="str">
        <f>CONCATENATE('Fy1 mål alla nivåer'!CT61)</f>
        <v>F</v>
      </c>
      <c r="BW55" s="324"/>
      <c r="BX55" s="354">
        <v>50</v>
      </c>
    </row>
    <row r="56" spans="1:76" ht="15" x14ac:dyDescent="0.25">
      <c r="A56" s="365" t="str">
        <f>CONCATENATE('Fy1 mål alla nivåer'!A62)</f>
        <v/>
      </c>
      <c r="B56" s="365" t="str">
        <f>CONCATENATE('Fy1 mål alla nivåer'!B62)</f>
        <v>Elev 51</v>
      </c>
      <c r="C56" s="365" t="str">
        <f>CONCATENATE('Fy1 mål alla nivåer'!C62)</f>
        <v/>
      </c>
      <c r="D56" s="365" t="str">
        <f>CONCATENATE('Fy1 mål alla nivåer'!D62)</f>
        <v/>
      </c>
      <c r="E56" s="365" t="str">
        <f>CONCATENATE('Fy1 mål alla nivåer'!E62)</f>
        <v/>
      </c>
      <c r="F56" s="353" t="str">
        <f>CONCATENATE('Fy1 mål alla nivåer'!F62)</f>
        <v/>
      </c>
      <c r="G56" s="353" t="str">
        <f>CONCATENATE('Fy1 mål alla nivåer'!G62)</f>
        <v/>
      </c>
      <c r="H56" s="353" t="str">
        <f>CONCATENATE('Fy1 mål alla nivåer'!H62)</f>
        <v/>
      </c>
      <c r="I56" s="353" t="str">
        <f>CONCATENATE('Fy1 mål alla nivåer'!I62)</f>
        <v/>
      </c>
      <c r="J56" s="353" t="str">
        <f>CONCATENATE('Fy1 mål alla nivåer'!J62)</f>
        <v/>
      </c>
      <c r="K56" s="353" t="str">
        <f>CONCATENATE('Fy1 mål alla nivåer'!K62)</f>
        <v/>
      </c>
      <c r="L56" s="353" t="str">
        <f>CONCATENATE('Fy1 mål alla nivåer'!L62)</f>
        <v/>
      </c>
      <c r="M56" s="353" t="str">
        <f>CONCATENATE('Fy1 mål alla nivåer'!M62)</f>
        <v/>
      </c>
      <c r="N56" s="353" t="str">
        <f>CONCATENATE('Fy1 mål alla nivåer'!N62)</f>
        <v/>
      </c>
      <c r="O56" s="353" t="str">
        <f>CONCATENATE('Fy1 mål alla nivåer'!O62)</f>
        <v/>
      </c>
      <c r="P56" s="353" t="str">
        <f>CONCATENATE('Fy1 mål alla nivåer'!P62)</f>
        <v/>
      </c>
      <c r="Q56" s="353" t="str">
        <f>CONCATENATE('Fy1 mål alla nivåer'!Q62)</f>
        <v/>
      </c>
      <c r="R56" s="353" t="str">
        <f>CONCATENATE('Fy1 mål alla nivåer'!R62)</f>
        <v/>
      </c>
      <c r="S56" s="353" t="str">
        <f>CONCATENATE('Fy1 mål alla nivåer'!S62)</f>
        <v/>
      </c>
      <c r="T56" s="353" t="str">
        <f>CONCATENATE('Fy1 mål alla nivåer'!T62)</f>
        <v/>
      </c>
      <c r="U56" s="353" t="str">
        <f>CONCATENATE('Fy1 mål alla nivåer'!U62)</f>
        <v/>
      </c>
      <c r="V56" s="353" t="str">
        <f>CONCATENATE('Fy1 mål alla nivåer'!V62)</f>
        <v/>
      </c>
      <c r="W56" s="353" t="str">
        <f>CONCATENATE('Fy1 mål alla nivåer'!W62)</f>
        <v/>
      </c>
      <c r="X56" s="353" t="str">
        <f>CONCATENATE('Fy1 mål alla nivåer'!X62)</f>
        <v/>
      </c>
      <c r="Y56" s="353" t="str">
        <f>CONCATENATE('Fy1 mål alla nivåer'!Y62)</f>
        <v/>
      </c>
      <c r="Z56" s="353" t="str">
        <f>CONCATENATE('Fy1 mål alla nivåer'!Z62)</f>
        <v/>
      </c>
      <c r="AA56" s="353" t="str">
        <f>CONCATENATE('Fy1 mål alla nivåer'!AA62)</f>
        <v/>
      </c>
      <c r="AB56" s="353" t="str">
        <f>CONCATENATE('Fy1 mål alla nivåer'!AB62)</f>
        <v/>
      </c>
      <c r="AC56" s="353" t="str">
        <f>CONCATENATE('Fy1 mål alla nivåer'!AC62)</f>
        <v/>
      </c>
      <c r="AD56" s="353" t="str">
        <f>CONCATENATE('Fy1 mål alla nivåer'!AD62)</f>
        <v/>
      </c>
      <c r="AE56" s="353" t="str">
        <f>CONCATENATE('Fy1 mål alla nivåer'!AE62)</f>
        <v/>
      </c>
      <c r="AF56" s="353" t="str">
        <f>CONCATENATE('Fy1 mål alla nivåer'!AF62)</f>
        <v/>
      </c>
      <c r="AG56" s="353" t="str">
        <f>CONCATENATE('Fy1 mål alla nivåer'!AG62)</f>
        <v/>
      </c>
      <c r="AH56" s="353" t="str">
        <f>CONCATENATE('Fy1 mål alla nivåer'!AH62)</f>
        <v/>
      </c>
      <c r="AI56" s="353" t="str">
        <f>CONCATENATE('Fy1 mål alla nivåer'!AI62)</f>
        <v/>
      </c>
      <c r="AJ56" s="353" t="str">
        <f>CONCATENATE('Fy1 mål alla nivåer'!AJ62)</f>
        <v/>
      </c>
      <c r="AK56" s="353" t="str">
        <f>CONCATENATE('Fy1 mål alla nivåer'!AK62)</f>
        <v/>
      </c>
      <c r="AL56" s="353" t="str">
        <f>CONCATENATE('Fy1 mål alla nivåer'!AL62)</f>
        <v/>
      </c>
      <c r="AM56" s="353" t="str">
        <f>CONCATENATE('Fy1 mål alla nivåer'!AM62)</f>
        <v/>
      </c>
      <c r="AN56" s="353" t="str">
        <f>CONCATENATE('Fy1 mål alla nivåer'!AN62)</f>
        <v/>
      </c>
      <c r="AO56" s="353" t="str">
        <f>CONCATENATE('Fy1 mål alla nivåer'!AO62)</f>
        <v/>
      </c>
      <c r="AP56" s="353" t="str">
        <f>CONCATENATE('Fy1 mål alla nivåer'!AP62)</f>
        <v/>
      </c>
      <c r="AQ56" s="353" t="str">
        <f>CONCATENATE('Fy1 mål alla nivåer'!AQ62)</f>
        <v/>
      </c>
      <c r="AR56" s="353" t="str">
        <f>CONCATENATE('Fy1 mål alla nivåer'!AR62)</f>
        <v/>
      </c>
      <c r="AS56" s="353" t="str">
        <f>CONCATENATE('Fy1 mål alla nivåer'!AS62)</f>
        <v/>
      </c>
      <c r="AT56" s="353" t="str">
        <f>CONCATENATE('Fy1 mål alla nivåer'!AT62)</f>
        <v/>
      </c>
      <c r="AU56" s="353" t="str">
        <f>CONCATENATE('Fy1 mål alla nivåer'!AU62)</f>
        <v/>
      </c>
      <c r="AV56" s="353" t="str">
        <f>CONCATENATE('Fy1 mål alla nivåer'!AV62)</f>
        <v/>
      </c>
      <c r="AW56" s="353" t="str">
        <f>CONCATENATE('Fy1 mål alla nivåer'!AW62)</f>
        <v/>
      </c>
      <c r="AX56" s="353" t="str">
        <f>CONCATENATE('Fy1 mål alla nivåer'!AX62)</f>
        <v/>
      </c>
      <c r="AY56" s="353" t="str">
        <f>CONCATENATE('Fy1 mål alla nivåer'!AY62)</f>
        <v/>
      </c>
      <c r="AZ56" s="353" t="str">
        <f>CONCATENATE('Fy1 mål alla nivåer'!AZ62)</f>
        <v/>
      </c>
      <c r="BA56" s="353" t="str">
        <f>CONCATENATE('Fy1 mål alla nivåer'!BA62)</f>
        <v/>
      </c>
      <c r="BB56" s="353" t="str">
        <f>CONCATENATE('Fy1 mål alla nivåer'!BB62)</f>
        <v/>
      </c>
      <c r="BC56" s="353" t="str">
        <f>CONCATENATE('Fy1 mål alla nivåer'!BC62)</f>
        <v/>
      </c>
      <c r="BD56" s="353" t="str">
        <f>CONCATENATE('Fy1 mål alla nivåer'!BD62)</f>
        <v/>
      </c>
      <c r="BE56" s="353" t="str">
        <f>CONCATENATE('Fy1 mål alla nivåer'!BE62)</f>
        <v/>
      </c>
      <c r="BF56" s="353" t="str">
        <f>CONCATENATE('Fy1 mål alla nivåer'!BF62)</f>
        <v/>
      </c>
      <c r="BG56" s="353" t="str">
        <f>CONCATENATE('Fy1 mål alla nivåer'!BG62)</f>
        <v/>
      </c>
      <c r="BH56" s="353" t="str">
        <f>CONCATENATE('Fy1 mål alla nivåer'!BH62)</f>
        <v/>
      </c>
      <c r="BI56" s="353" t="str">
        <f>CONCATENATE('Fy1 mål alla nivåer'!BI62)</f>
        <v/>
      </c>
      <c r="BJ56" s="353" t="str">
        <f>CONCATENATE('Fy1 mål alla nivåer'!BJ62)</f>
        <v/>
      </c>
      <c r="BK56" s="353" t="str">
        <f>CONCATENATE('Fy1 mål alla nivåer'!BK62)</f>
        <v/>
      </c>
      <c r="BL56" s="353" t="str">
        <f>CONCATENATE('Fy1 mål alla nivåer'!BL62)</f>
        <v/>
      </c>
      <c r="BM56" s="353" t="str">
        <f>CONCATENATE('Fy1 mål alla nivåer'!BM62)</f>
        <v/>
      </c>
      <c r="BN56" s="353" t="str">
        <f>CONCATENATE('Fy1 mål alla nivåer'!CL62)</f>
        <v/>
      </c>
      <c r="BO56" s="353" t="str">
        <f>CONCATENATE('Fy1 mål alla nivåer'!CM62)</f>
        <v>X</v>
      </c>
      <c r="BP56" s="353" t="str">
        <f>CONCATENATE('Fy1 mål alla nivåer'!CN62)</f>
        <v>0</v>
      </c>
      <c r="BQ56" s="353" t="str">
        <f>CONCATENATE('Fy1 mål alla nivåer'!CO62)</f>
        <v>0</v>
      </c>
      <c r="BR56" s="353" t="str">
        <f>CONCATENATE('Fy1 mål alla nivåer'!CP62)</f>
        <v>0</v>
      </c>
      <c r="BS56" s="353" t="str">
        <f>CONCATENATE('Fy1 mål alla nivåer'!CQ62)</f>
        <v>0</v>
      </c>
      <c r="BT56" s="353" t="str">
        <f>CONCATENATE('Fy1 mål alla nivåer'!CR62)</f>
        <v>0</v>
      </c>
      <c r="BU56" s="353" t="str">
        <f>CONCATENATE('Fy1 mål alla nivåer'!CS62)</f>
        <v>0</v>
      </c>
      <c r="BV56" s="353" t="str">
        <f>CONCATENATE('Fy1 mål alla nivåer'!CT62)</f>
        <v>F</v>
      </c>
      <c r="BW56" s="324"/>
      <c r="BX56" s="354">
        <v>51</v>
      </c>
    </row>
    <row r="57" spans="1:76" ht="15" x14ac:dyDescent="0.25">
      <c r="A57" s="365" t="str">
        <f>CONCATENATE('Fy1 mål alla nivåer'!A63)</f>
        <v/>
      </c>
      <c r="B57" s="365" t="str">
        <f>CONCATENATE('Fy1 mål alla nivåer'!B63)</f>
        <v>Elev 52</v>
      </c>
      <c r="C57" s="365" t="str">
        <f>CONCATENATE('Fy1 mål alla nivåer'!C63)</f>
        <v/>
      </c>
      <c r="D57" s="365" t="str">
        <f>CONCATENATE('Fy1 mål alla nivåer'!D63)</f>
        <v/>
      </c>
      <c r="E57" s="365" t="str">
        <f>CONCATENATE('Fy1 mål alla nivåer'!E63)</f>
        <v/>
      </c>
      <c r="F57" s="353" t="str">
        <f>CONCATENATE('Fy1 mål alla nivåer'!F63)</f>
        <v/>
      </c>
      <c r="G57" s="353" t="str">
        <f>CONCATENATE('Fy1 mål alla nivåer'!G63)</f>
        <v/>
      </c>
      <c r="H57" s="353" t="str">
        <f>CONCATENATE('Fy1 mål alla nivåer'!H63)</f>
        <v/>
      </c>
      <c r="I57" s="353" t="str">
        <f>CONCATENATE('Fy1 mål alla nivåer'!I63)</f>
        <v/>
      </c>
      <c r="J57" s="353" t="str">
        <f>CONCATENATE('Fy1 mål alla nivåer'!J63)</f>
        <v/>
      </c>
      <c r="K57" s="353" t="str">
        <f>CONCATENATE('Fy1 mål alla nivåer'!K63)</f>
        <v/>
      </c>
      <c r="L57" s="353" t="str">
        <f>CONCATENATE('Fy1 mål alla nivåer'!L63)</f>
        <v/>
      </c>
      <c r="M57" s="353" t="str">
        <f>CONCATENATE('Fy1 mål alla nivåer'!M63)</f>
        <v/>
      </c>
      <c r="N57" s="353" t="str">
        <f>CONCATENATE('Fy1 mål alla nivåer'!N63)</f>
        <v/>
      </c>
      <c r="O57" s="353" t="str">
        <f>CONCATENATE('Fy1 mål alla nivåer'!O63)</f>
        <v/>
      </c>
      <c r="P57" s="353" t="str">
        <f>CONCATENATE('Fy1 mål alla nivåer'!P63)</f>
        <v/>
      </c>
      <c r="Q57" s="353" t="str">
        <f>CONCATENATE('Fy1 mål alla nivåer'!Q63)</f>
        <v/>
      </c>
      <c r="R57" s="353" t="str">
        <f>CONCATENATE('Fy1 mål alla nivåer'!R63)</f>
        <v/>
      </c>
      <c r="S57" s="353" t="str">
        <f>CONCATENATE('Fy1 mål alla nivåer'!S63)</f>
        <v/>
      </c>
      <c r="T57" s="353" t="str">
        <f>CONCATENATE('Fy1 mål alla nivåer'!T63)</f>
        <v/>
      </c>
      <c r="U57" s="353" t="str">
        <f>CONCATENATE('Fy1 mål alla nivåer'!U63)</f>
        <v/>
      </c>
      <c r="V57" s="353" t="str">
        <f>CONCATENATE('Fy1 mål alla nivåer'!V63)</f>
        <v/>
      </c>
      <c r="W57" s="353" t="str">
        <f>CONCATENATE('Fy1 mål alla nivåer'!W63)</f>
        <v/>
      </c>
      <c r="X57" s="353" t="str">
        <f>CONCATENATE('Fy1 mål alla nivåer'!X63)</f>
        <v/>
      </c>
      <c r="Y57" s="353" t="str">
        <f>CONCATENATE('Fy1 mål alla nivåer'!Y63)</f>
        <v/>
      </c>
      <c r="Z57" s="353" t="str">
        <f>CONCATENATE('Fy1 mål alla nivåer'!Z63)</f>
        <v/>
      </c>
      <c r="AA57" s="353" t="str">
        <f>CONCATENATE('Fy1 mål alla nivåer'!AA63)</f>
        <v/>
      </c>
      <c r="AB57" s="353" t="str">
        <f>CONCATENATE('Fy1 mål alla nivåer'!AB63)</f>
        <v/>
      </c>
      <c r="AC57" s="353" t="str">
        <f>CONCATENATE('Fy1 mål alla nivåer'!AC63)</f>
        <v/>
      </c>
      <c r="AD57" s="353" t="str">
        <f>CONCATENATE('Fy1 mål alla nivåer'!AD63)</f>
        <v/>
      </c>
      <c r="AE57" s="353" t="str">
        <f>CONCATENATE('Fy1 mål alla nivåer'!AE63)</f>
        <v/>
      </c>
      <c r="AF57" s="353" t="str">
        <f>CONCATENATE('Fy1 mål alla nivåer'!AF63)</f>
        <v/>
      </c>
      <c r="AG57" s="353" t="str">
        <f>CONCATENATE('Fy1 mål alla nivåer'!AG63)</f>
        <v/>
      </c>
      <c r="AH57" s="353" t="str">
        <f>CONCATENATE('Fy1 mål alla nivåer'!AH63)</f>
        <v/>
      </c>
      <c r="AI57" s="353" t="str">
        <f>CONCATENATE('Fy1 mål alla nivåer'!AI63)</f>
        <v/>
      </c>
      <c r="AJ57" s="353" t="str">
        <f>CONCATENATE('Fy1 mål alla nivåer'!AJ63)</f>
        <v/>
      </c>
      <c r="AK57" s="353" t="str">
        <f>CONCATENATE('Fy1 mål alla nivåer'!AK63)</f>
        <v/>
      </c>
      <c r="AL57" s="353" t="str">
        <f>CONCATENATE('Fy1 mål alla nivåer'!AL63)</f>
        <v/>
      </c>
      <c r="AM57" s="353" t="str">
        <f>CONCATENATE('Fy1 mål alla nivåer'!AM63)</f>
        <v/>
      </c>
      <c r="AN57" s="353" t="str">
        <f>CONCATENATE('Fy1 mål alla nivåer'!AN63)</f>
        <v/>
      </c>
      <c r="AO57" s="353" t="str">
        <f>CONCATENATE('Fy1 mål alla nivåer'!AO63)</f>
        <v/>
      </c>
      <c r="AP57" s="353" t="str">
        <f>CONCATENATE('Fy1 mål alla nivåer'!AP63)</f>
        <v/>
      </c>
      <c r="AQ57" s="353" t="str">
        <f>CONCATENATE('Fy1 mål alla nivåer'!AQ63)</f>
        <v/>
      </c>
      <c r="AR57" s="353" t="str">
        <f>CONCATENATE('Fy1 mål alla nivåer'!AR63)</f>
        <v/>
      </c>
      <c r="AS57" s="353" t="str">
        <f>CONCATENATE('Fy1 mål alla nivåer'!AS63)</f>
        <v/>
      </c>
      <c r="AT57" s="353" t="str">
        <f>CONCATENATE('Fy1 mål alla nivåer'!AT63)</f>
        <v/>
      </c>
      <c r="AU57" s="353" t="str">
        <f>CONCATENATE('Fy1 mål alla nivåer'!AU63)</f>
        <v/>
      </c>
      <c r="AV57" s="353" t="str">
        <f>CONCATENATE('Fy1 mål alla nivåer'!AV63)</f>
        <v/>
      </c>
      <c r="AW57" s="353" t="str">
        <f>CONCATENATE('Fy1 mål alla nivåer'!AW63)</f>
        <v/>
      </c>
      <c r="AX57" s="353" t="str">
        <f>CONCATENATE('Fy1 mål alla nivåer'!AX63)</f>
        <v/>
      </c>
      <c r="AY57" s="353" t="str">
        <f>CONCATENATE('Fy1 mål alla nivåer'!AY63)</f>
        <v/>
      </c>
      <c r="AZ57" s="353" t="str">
        <f>CONCATENATE('Fy1 mål alla nivåer'!AZ63)</f>
        <v/>
      </c>
      <c r="BA57" s="353" t="str">
        <f>CONCATENATE('Fy1 mål alla nivåer'!BA63)</f>
        <v/>
      </c>
      <c r="BB57" s="353" t="str">
        <f>CONCATENATE('Fy1 mål alla nivåer'!BB63)</f>
        <v/>
      </c>
      <c r="BC57" s="353" t="str">
        <f>CONCATENATE('Fy1 mål alla nivåer'!BC63)</f>
        <v/>
      </c>
      <c r="BD57" s="353" t="str">
        <f>CONCATENATE('Fy1 mål alla nivåer'!BD63)</f>
        <v/>
      </c>
      <c r="BE57" s="353" t="str">
        <f>CONCATENATE('Fy1 mål alla nivåer'!BE63)</f>
        <v/>
      </c>
      <c r="BF57" s="353" t="str">
        <f>CONCATENATE('Fy1 mål alla nivåer'!BF63)</f>
        <v/>
      </c>
      <c r="BG57" s="353" t="str">
        <f>CONCATENATE('Fy1 mål alla nivåer'!BG63)</f>
        <v/>
      </c>
      <c r="BH57" s="353" t="str">
        <f>CONCATENATE('Fy1 mål alla nivåer'!BH63)</f>
        <v/>
      </c>
      <c r="BI57" s="353" t="str">
        <f>CONCATENATE('Fy1 mål alla nivåer'!BI63)</f>
        <v/>
      </c>
      <c r="BJ57" s="353" t="str">
        <f>CONCATENATE('Fy1 mål alla nivåer'!BJ63)</f>
        <v/>
      </c>
      <c r="BK57" s="353" t="str">
        <f>CONCATENATE('Fy1 mål alla nivåer'!BK63)</f>
        <v/>
      </c>
      <c r="BL57" s="353" t="str">
        <f>CONCATENATE('Fy1 mål alla nivåer'!BL63)</f>
        <v/>
      </c>
      <c r="BM57" s="353" t="str">
        <f>CONCATENATE('Fy1 mål alla nivåer'!BM63)</f>
        <v/>
      </c>
      <c r="BN57" s="353" t="str">
        <f>CONCATENATE('Fy1 mål alla nivåer'!CL63)</f>
        <v/>
      </c>
      <c r="BO57" s="353" t="str">
        <f>CONCATENATE('Fy1 mål alla nivåer'!CM63)</f>
        <v>X</v>
      </c>
      <c r="BP57" s="353" t="str">
        <f>CONCATENATE('Fy1 mål alla nivåer'!CN63)</f>
        <v>0</v>
      </c>
      <c r="BQ57" s="353" t="str">
        <f>CONCATENATE('Fy1 mål alla nivåer'!CO63)</f>
        <v>0</v>
      </c>
      <c r="BR57" s="353" t="str">
        <f>CONCATENATE('Fy1 mål alla nivåer'!CP63)</f>
        <v>0</v>
      </c>
      <c r="BS57" s="353" t="str">
        <f>CONCATENATE('Fy1 mål alla nivåer'!CQ63)</f>
        <v>0</v>
      </c>
      <c r="BT57" s="353" t="str">
        <f>CONCATENATE('Fy1 mål alla nivåer'!CR63)</f>
        <v>0</v>
      </c>
      <c r="BU57" s="353" t="str">
        <f>CONCATENATE('Fy1 mål alla nivåer'!CS63)</f>
        <v>0</v>
      </c>
      <c r="BV57" s="353" t="str">
        <f>CONCATENATE('Fy1 mål alla nivåer'!CT63)</f>
        <v>F</v>
      </c>
      <c r="BW57" s="324"/>
      <c r="BX57" s="354">
        <v>52</v>
      </c>
    </row>
    <row r="58" spans="1:76" ht="15" x14ac:dyDescent="0.25">
      <c r="A58" s="365" t="str">
        <f>CONCATENATE('Fy1 mål alla nivåer'!A64)</f>
        <v/>
      </c>
      <c r="B58" s="365" t="str">
        <f>CONCATENATE('Fy1 mål alla nivåer'!B64)</f>
        <v>Elev 53</v>
      </c>
      <c r="C58" s="365" t="str">
        <f>CONCATENATE('Fy1 mål alla nivåer'!C64)</f>
        <v/>
      </c>
      <c r="D58" s="365" t="str">
        <f>CONCATENATE('Fy1 mål alla nivåer'!D64)</f>
        <v/>
      </c>
      <c r="E58" s="365" t="str">
        <f>CONCATENATE('Fy1 mål alla nivåer'!E64)</f>
        <v/>
      </c>
      <c r="F58" s="353" t="str">
        <f>CONCATENATE('Fy1 mål alla nivåer'!F64)</f>
        <v/>
      </c>
      <c r="G58" s="353" t="str">
        <f>CONCATENATE('Fy1 mål alla nivåer'!G64)</f>
        <v/>
      </c>
      <c r="H58" s="353" t="str">
        <f>CONCATENATE('Fy1 mål alla nivåer'!H64)</f>
        <v/>
      </c>
      <c r="I58" s="353" t="str">
        <f>CONCATENATE('Fy1 mål alla nivåer'!I64)</f>
        <v/>
      </c>
      <c r="J58" s="353" t="str">
        <f>CONCATENATE('Fy1 mål alla nivåer'!J64)</f>
        <v/>
      </c>
      <c r="K58" s="353" t="str">
        <f>CONCATENATE('Fy1 mål alla nivåer'!K64)</f>
        <v/>
      </c>
      <c r="L58" s="353" t="str">
        <f>CONCATENATE('Fy1 mål alla nivåer'!L64)</f>
        <v/>
      </c>
      <c r="M58" s="353" t="str">
        <f>CONCATENATE('Fy1 mål alla nivåer'!M64)</f>
        <v/>
      </c>
      <c r="N58" s="353" t="str">
        <f>CONCATENATE('Fy1 mål alla nivåer'!N64)</f>
        <v/>
      </c>
      <c r="O58" s="353" t="str">
        <f>CONCATENATE('Fy1 mål alla nivåer'!O64)</f>
        <v/>
      </c>
      <c r="P58" s="353" t="str">
        <f>CONCATENATE('Fy1 mål alla nivåer'!P64)</f>
        <v/>
      </c>
      <c r="Q58" s="353" t="str">
        <f>CONCATENATE('Fy1 mål alla nivåer'!Q64)</f>
        <v/>
      </c>
      <c r="R58" s="353" t="str">
        <f>CONCATENATE('Fy1 mål alla nivåer'!R64)</f>
        <v/>
      </c>
      <c r="S58" s="353" t="str">
        <f>CONCATENATE('Fy1 mål alla nivåer'!S64)</f>
        <v/>
      </c>
      <c r="T58" s="353" t="str">
        <f>CONCATENATE('Fy1 mål alla nivåer'!T64)</f>
        <v/>
      </c>
      <c r="U58" s="353" t="str">
        <f>CONCATENATE('Fy1 mål alla nivåer'!U64)</f>
        <v/>
      </c>
      <c r="V58" s="353" t="str">
        <f>CONCATENATE('Fy1 mål alla nivåer'!V64)</f>
        <v/>
      </c>
      <c r="W58" s="353" t="str">
        <f>CONCATENATE('Fy1 mål alla nivåer'!W64)</f>
        <v/>
      </c>
      <c r="X58" s="353" t="str">
        <f>CONCATENATE('Fy1 mål alla nivåer'!X64)</f>
        <v/>
      </c>
      <c r="Y58" s="353" t="str">
        <f>CONCATENATE('Fy1 mål alla nivåer'!Y64)</f>
        <v/>
      </c>
      <c r="Z58" s="353" t="str">
        <f>CONCATENATE('Fy1 mål alla nivåer'!Z64)</f>
        <v/>
      </c>
      <c r="AA58" s="353" t="str">
        <f>CONCATENATE('Fy1 mål alla nivåer'!AA64)</f>
        <v/>
      </c>
      <c r="AB58" s="353" t="str">
        <f>CONCATENATE('Fy1 mål alla nivåer'!AB64)</f>
        <v/>
      </c>
      <c r="AC58" s="353" t="str">
        <f>CONCATENATE('Fy1 mål alla nivåer'!AC64)</f>
        <v/>
      </c>
      <c r="AD58" s="353" t="str">
        <f>CONCATENATE('Fy1 mål alla nivåer'!AD64)</f>
        <v/>
      </c>
      <c r="AE58" s="353" t="str">
        <f>CONCATENATE('Fy1 mål alla nivåer'!AE64)</f>
        <v/>
      </c>
      <c r="AF58" s="353" t="str">
        <f>CONCATENATE('Fy1 mål alla nivåer'!AF64)</f>
        <v/>
      </c>
      <c r="AG58" s="353" t="str">
        <f>CONCATENATE('Fy1 mål alla nivåer'!AG64)</f>
        <v/>
      </c>
      <c r="AH58" s="353" t="str">
        <f>CONCATENATE('Fy1 mål alla nivåer'!AH64)</f>
        <v/>
      </c>
      <c r="AI58" s="353" t="str">
        <f>CONCATENATE('Fy1 mål alla nivåer'!AI64)</f>
        <v/>
      </c>
      <c r="AJ58" s="353" t="str">
        <f>CONCATENATE('Fy1 mål alla nivåer'!AJ64)</f>
        <v/>
      </c>
      <c r="AK58" s="353" t="str">
        <f>CONCATENATE('Fy1 mål alla nivåer'!AK64)</f>
        <v/>
      </c>
      <c r="AL58" s="353" t="str">
        <f>CONCATENATE('Fy1 mål alla nivåer'!AL64)</f>
        <v/>
      </c>
      <c r="AM58" s="353" t="str">
        <f>CONCATENATE('Fy1 mål alla nivåer'!AM64)</f>
        <v/>
      </c>
      <c r="AN58" s="353" t="str">
        <f>CONCATENATE('Fy1 mål alla nivåer'!AN64)</f>
        <v/>
      </c>
      <c r="AO58" s="353" t="str">
        <f>CONCATENATE('Fy1 mål alla nivåer'!AO64)</f>
        <v/>
      </c>
      <c r="AP58" s="353" t="str">
        <f>CONCATENATE('Fy1 mål alla nivåer'!AP64)</f>
        <v/>
      </c>
      <c r="AQ58" s="353" t="str">
        <f>CONCATENATE('Fy1 mål alla nivåer'!AQ64)</f>
        <v/>
      </c>
      <c r="AR58" s="353" t="str">
        <f>CONCATENATE('Fy1 mål alla nivåer'!AR64)</f>
        <v/>
      </c>
      <c r="AS58" s="353" t="str">
        <f>CONCATENATE('Fy1 mål alla nivåer'!AS64)</f>
        <v/>
      </c>
      <c r="AT58" s="353" t="str">
        <f>CONCATENATE('Fy1 mål alla nivåer'!AT64)</f>
        <v/>
      </c>
      <c r="AU58" s="353" t="str">
        <f>CONCATENATE('Fy1 mål alla nivåer'!AU64)</f>
        <v/>
      </c>
      <c r="AV58" s="353" t="str">
        <f>CONCATENATE('Fy1 mål alla nivåer'!AV64)</f>
        <v/>
      </c>
      <c r="AW58" s="353" t="str">
        <f>CONCATENATE('Fy1 mål alla nivåer'!AW64)</f>
        <v/>
      </c>
      <c r="AX58" s="353" t="str">
        <f>CONCATENATE('Fy1 mål alla nivåer'!AX64)</f>
        <v/>
      </c>
      <c r="AY58" s="353" t="str">
        <f>CONCATENATE('Fy1 mål alla nivåer'!AY64)</f>
        <v/>
      </c>
      <c r="AZ58" s="353" t="str">
        <f>CONCATENATE('Fy1 mål alla nivåer'!AZ64)</f>
        <v/>
      </c>
      <c r="BA58" s="353" t="str">
        <f>CONCATENATE('Fy1 mål alla nivåer'!BA64)</f>
        <v/>
      </c>
      <c r="BB58" s="353" t="str">
        <f>CONCATENATE('Fy1 mål alla nivåer'!BB64)</f>
        <v/>
      </c>
      <c r="BC58" s="353" t="str">
        <f>CONCATENATE('Fy1 mål alla nivåer'!BC64)</f>
        <v/>
      </c>
      <c r="BD58" s="353" t="str">
        <f>CONCATENATE('Fy1 mål alla nivåer'!BD64)</f>
        <v/>
      </c>
      <c r="BE58" s="353" t="str">
        <f>CONCATENATE('Fy1 mål alla nivåer'!BE64)</f>
        <v/>
      </c>
      <c r="BF58" s="353" t="str">
        <f>CONCATENATE('Fy1 mål alla nivåer'!BF64)</f>
        <v/>
      </c>
      <c r="BG58" s="353" t="str">
        <f>CONCATENATE('Fy1 mål alla nivåer'!BG64)</f>
        <v/>
      </c>
      <c r="BH58" s="353" t="str">
        <f>CONCATENATE('Fy1 mål alla nivåer'!BH64)</f>
        <v/>
      </c>
      <c r="BI58" s="353" t="str">
        <f>CONCATENATE('Fy1 mål alla nivåer'!BI64)</f>
        <v/>
      </c>
      <c r="BJ58" s="353" t="str">
        <f>CONCATENATE('Fy1 mål alla nivåer'!BJ64)</f>
        <v/>
      </c>
      <c r="BK58" s="353" t="str">
        <f>CONCATENATE('Fy1 mål alla nivåer'!BK64)</f>
        <v/>
      </c>
      <c r="BL58" s="353" t="str">
        <f>CONCATENATE('Fy1 mål alla nivåer'!BL64)</f>
        <v/>
      </c>
      <c r="BM58" s="353" t="str">
        <f>CONCATENATE('Fy1 mål alla nivåer'!BM64)</f>
        <v/>
      </c>
      <c r="BN58" s="353" t="str">
        <f>CONCATENATE('Fy1 mål alla nivåer'!CL64)</f>
        <v/>
      </c>
      <c r="BO58" s="353" t="str">
        <f>CONCATENATE('Fy1 mål alla nivåer'!CM64)</f>
        <v>X</v>
      </c>
      <c r="BP58" s="353" t="str">
        <f>CONCATENATE('Fy1 mål alla nivåer'!CN64)</f>
        <v>0</v>
      </c>
      <c r="BQ58" s="353" t="str">
        <f>CONCATENATE('Fy1 mål alla nivåer'!CO64)</f>
        <v>0</v>
      </c>
      <c r="BR58" s="353" t="str">
        <f>CONCATENATE('Fy1 mål alla nivåer'!CP64)</f>
        <v>0</v>
      </c>
      <c r="BS58" s="353" t="str">
        <f>CONCATENATE('Fy1 mål alla nivåer'!CQ64)</f>
        <v>0</v>
      </c>
      <c r="BT58" s="353" t="str">
        <f>CONCATENATE('Fy1 mål alla nivåer'!CR64)</f>
        <v>0</v>
      </c>
      <c r="BU58" s="353" t="str">
        <f>CONCATENATE('Fy1 mål alla nivåer'!CS64)</f>
        <v>0</v>
      </c>
      <c r="BV58" s="353" t="str">
        <f>CONCATENATE('Fy1 mål alla nivåer'!CT64)</f>
        <v>F</v>
      </c>
      <c r="BW58" s="324"/>
      <c r="BX58" s="354">
        <v>53</v>
      </c>
    </row>
    <row r="59" spans="1:76" ht="15" x14ac:dyDescent="0.25">
      <c r="A59" s="365" t="str">
        <f>CONCATENATE('Fy1 mål alla nivåer'!A65)</f>
        <v/>
      </c>
      <c r="B59" s="365" t="str">
        <f>CONCATENATE('Fy1 mål alla nivåer'!B65)</f>
        <v>Elev 54</v>
      </c>
      <c r="C59" s="365" t="str">
        <f>CONCATENATE('Fy1 mål alla nivåer'!C65)</f>
        <v/>
      </c>
      <c r="D59" s="365" t="str">
        <f>CONCATENATE('Fy1 mål alla nivåer'!D65)</f>
        <v/>
      </c>
      <c r="E59" s="365" t="str">
        <f>CONCATENATE('Fy1 mål alla nivåer'!E65)</f>
        <v/>
      </c>
      <c r="F59" s="353" t="str">
        <f>CONCATENATE('Fy1 mål alla nivåer'!F65)</f>
        <v/>
      </c>
      <c r="G59" s="353" t="str">
        <f>CONCATENATE('Fy1 mål alla nivåer'!G65)</f>
        <v/>
      </c>
      <c r="H59" s="353" t="str">
        <f>CONCATENATE('Fy1 mål alla nivåer'!H65)</f>
        <v/>
      </c>
      <c r="I59" s="353" t="str">
        <f>CONCATENATE('Fy1 mål alla nivåer'!I65)</f>
        <v/>
      </c>
      <c r="J59" s="353" t="str">
        <f>CONCATENATE('Fy1 mål alla nivåer'!J65)</f>
        <v/>
      </c>
      <c r="K59" s="353" t="str">
        <f>CONCATENATE('Fy1 mål alla nivåer'!K65)</f>
        <v/>
      </c>
      <c r="L59" s="353" t="str">
        <f>CONCATENATE('Fy1 mål alla nivåer'!L65)</f>
        <v/>
      </c>
      <c r="M59" s="353" t="str">
        <f>CONCATENATE('Fy1 mål alla nivåer'!M65)</f>
        <v/>
      </c>
      <c r="N59" s="353" t="str">
        <f>CONCATENATE('Fy1 mål alla nivåer'!N65)</f>
        <v/>
      </c>
      <c r="O59" s="353" t="str">
        <f>CONCATENATE('Fy1 mål alla nivåer'!O65)</f>
        <v/>
      </c>
      <c r="P59" s="353" t="str">
        <f>CONCATENATE('Fy1 mål alla nivåer'!P65)</f>
        <v/>
      </c>
      <c r="Q59" s="353" t="str">
        <f>CONCATENATE('Fy1 mål alla nivåer'!Q65)</f>
        <v/>
      </c>
      <c r="R59" s="353" t="str">
        <f>CONCATENATE('Fy1 mål alla nivåer'!R65)</f>
        <v/>
      </c>
      <c r="S59" s="353" t="str">
        <f>CONCATENATE('Fy1 mål alla nivåer'!S65)</f>
        <v/>
      </c>
      <c r="T59" s="353" t="str">
        <f>CONCATENATE('Fy1 mål alla nivåer'!T65)</f>
        <v/>
      </c>
      <c r="U59" s="353" t="str">
        <f>CONCATENATE('Fy1 mål alla nivåer'!U65)</f>
        <v/>
      </c>
      <c r="V59" s="353" t="str">
        <f>CONCATENATE('Fy1 mål alla nivåer'!V65)</f>
        <v/>
      </c>
      <c r="W59" s="353" t="str">
        <f>CONCATENATE('Fy1 mål alla nivåer'!W65)</f>
        <v/>
      </c>
      <c r="X59" s="353" t="str">
        <f>CONCATENATE('Fy1 mål alla nivåer'!X65)</f>
        <v/>
      </c>
      <c r="Y59" s="353" t="str">
        <f>CONCATENATE('Fy1 mål alla nivåer'!Y65)</f>
        <v/>
      </c>
      <c r="Z59" s="353" t="str">
        <f>CONCATENATE('Fy1 mål alla nivåer'!Z65)</f>
        <v/>
      </c>
      <c r="AA59" s="353" t="str">
        <f>CONCATENATE('Fy1 mål alla nivåer'!AA65)</f>
        <v/>
      </c>
      <c r="AB59" s="353" t="str">
        <f>CONCATENATE('Fy1 mål alla nivåer'!AB65)</f>
        <v/>
      </c>
      <c r="AC59" s="353" t="str">
        <f>CONCATENATE('Fy1 mål alla nivåer'!AC65)</f>
        <v/>
      </c>
      <c r="AD59" s="353" t="str">
        <f>CONCATENATE('Fy1 mål alla nivåer'!AD65)</f>
        <v/>
      </c>
      <c r="AE59" s="353" t="str">
        <f>CONCATENATE('Fy1 mål alla nivåer'!AE65)</f>
        <v/>
      </c>
      <c r="AF59" s="353" t="str">
        <f>CONCATENATE('Fy1 mål alla nivåer'!AF65)</f>
        <v/>
      </c>
      <c r="AG59" s="353" t="str">
        <f>CONCATENATE('Fy1 mål alla nivåer'!AG65)</f>
        <v/>
      </c>
      <c r="AH59" s="353" t="str">
        <f>CONCATENATE('Fy1 mål alla nivåer'!AH65)</f>
        <v/>
      </c>
      <c r="AI59" s="353" t="str">
        <f>CONCATENATE('Fy1 mål alla nivåer'!AI65)</f>
        <v/>
      </c>
      <c r="AJ59" s="353" t="str">
        <f>CONCATENATE('Fy1 mål alla nivåer'!AJ65)</f>
        <v/>
      </c>
      <c r="AK59" s="353" t="str">
        <f>CONCATENATE('Fy1 mål alla nivåer'!AK65)</f>
        <v/>
      </c>
      <c r="AL59" s="353" t="str">
        <f>CONCATENATE('Fy1 mål alla nivåer'!AL65)</f>
        <v/>
      </c>
      <c r="AM59" s="353" t="str">
        <f>CONCATENATE('Fy1 mål alla nivåer'!AM65)</f>
        <v/>
      </c>
      <c r="AN59" s="353" t="str">
        <f>CONCATENATE('Fy1 mål alla nivåer'!AN65)</f>
        <v/>
      </c>
      <c r="AO59" s="353" t="str">
        <f>CONCATENATE('Fy1 mål alla nivåer'!AO65)</f>
        <v/>
      </c>
      <c r="AP59" s="353" t="str">
        <f>CONCATENATE('Fy1 mål alla nivåer'!AP65)</f>
        <v/>
      </c>
      <c r="AQ59" s="353" t="str">
        <f>CONCATENATE('Fy1 mål alla nivåer'!AQ65)</f>
        <v/>
      </c>
      <c r="AR59" s="353" t="str">
        <f>CONCATENATE('Fy1 mål alla nivåer'!AR65)</f>
        <v/>
      </c>
      <c r="AS59" s="353" t="str">
        <f>CONCATENATE('Fy1 mål alla nivåer'!AS65)</f>
        <v/>
      </c>
      <c r="AT59" s="353" t="str">
        <f>CONCATENATE('Fy1 mål alla nivåer'!AT65)</f>
        <v/>
      </c>
      <c r="AU59" s="353" t="str">
        <f>CONCATENATE('Fy1 mål alla nivåer'!AU65)</f>
        <v/>
      </c>
      <c r="AV59" s="353" t="str">
        <f>CONCATENATE('Fy1 mål alla nivåer'!AV65)</f>
        <v/>
      </c>
      <c r="AW59" s="353" t="str">
        <f>CONCATENATE('Fy1 mål alla nivåer'!AW65)</f>
        <v/>
      </c>
      <c r="AX59" s="353" t="str">
        <f>CONCATENATE('Fy1 mål alla nivåer'!AX65)</f>
        <v/>
      </c>
      <c r="AY59" s="353" t="str">
        <f>CONCATENATE('Fy1 mål alla nivåer'!AY65)</f>
        <v/>
      </c>
      <c r="AZ59" s="353" t="str">
        <f>CONCATENATE('Fy1 mål alla nivåer'!AZ65)</f>
        <v/>
      </c>
      <c r="BA59" s="353" t="str">
        <f>CONCATENATE('Fy1 mål alla nivåer'!BA65)</f>
        <v/>
      </c>
      <c r="BB59" s="353" t="str">
        <f>CONCATENATE('Fy1 mål alla nivåer'!BB65)</f>
        <v/>
      </c>
      <c r="BC59" s="353" t="str">
        <f>CONCATENATE('Fy1 mål alla nivåer'!BC65)</f>
        <v/>
      </c>
      <c r="BD59" s="353" t="str">
        <f>CONCATENATE('Fy1 mål alla nivåer'!BD65)</f>
        <v/>
      </c>
      <c r="BE59" s="353" t="str">
        <f>CONCATENATE('Fy1 mål alla nivåer'!BE65)</f>
        <v/>
      </c>
      <c r="BF59" s="353" t="str">
        <f>CONCATENATE('Fy1 mål alla nivåer'!BF65)</f>
        <v/>
      </c>
      <c r="BG59" s="353" t="str">
        <f>CONCATENATE('Fy1 mål alla nivåer'!BG65)</f>
        <v/>
      </c>
      <c r="BH59" s="353" t="str">
        <f>CONCATENATE('Fy1 mål alla nivåer'!BH65)</f>
        <v/>
      </c>
      <c r="BI59" s="353" t="str">
        <f>CONCATENATE('Fy1 mål alla nivåer'!BI65)</f>
        <v/>
      </c>
      <c r="BJ59" s="353" t="str">
        <f>CONCATENATE('Fy1 mål alla nivåer'!BJ65)</f>
        <v/>
      </c>
      <c r="BK59" s="353" t="str">
        <f>CONCATENATE('Fy1 mål alla nivåer'!BK65)</f>
        <v/>
      </c>
      <c r="BL59" s="353" t="str">
        <f>CONCATENATE('Fy1 mål alla nivåer'!BL65)</f>
        <v/>
      </c>
      <c r="BM59" s="353" t="str">
        <f>CONCATENATE('Fy1 mål alla nivåer'!BM65)</f>
        <v/>
      </c>
      <c r="BN59" s="353" t="str">
        <f>CONCATENATE('Fy1 mål alla nivåer'!CL65)</f>
        <v/>
      </c>
      <c r="BO59" s="353" t="str">
        <f>CONCATENATE('Fy1 mål alla nivåer'!CM65)</f>
        <v>X</v>
      </c>
      <c r="BP59" s="353" t="str">
        <f>CONCATENATE('Fy1 mål alla nivåer'!CN65)</f>
        <v>0</v>
      </c>
      <c r="BQ59" s="353" t="str">
        <f>CONCATENATE('Fy1 mål alla nivåer'!CO65)</f>
        <v>0</v>
      </c>
      <c r="BR59" s="353" t="str">
        <f>CONCATENATE('Fy1 mål alla nivåer'!CP65)</f>
        <v>0</v>
      </c>
      <c r="BS59" s="353" t="str">
        <f>CONCATENATE('Fy1 mål alla nivåer'!CQ65)</f>
        <v>0</v>
      </c>
      <c r="BT59" s="353" t="str">
        <f>CONCATENATE('Fy1 mål alla nivåer'!CR65)</f>
        <v>0</v>
      </c>
      <c r="BU59" s="353" t="str">
        <f>CONCATENATE('Fy1 mål alla nivåer'!CS65)</f>
        <v>0</v>
      </c>
      <c r="BV59" s="353" t="str">
        <f>CONCATENATE('Fy1 mål alla nivåer'!CT65)</f>
        <v>F</v>
      </c>
      <c r="BW59" s="324"/>
      <c r="BX59" s="354">
        <v>54</v>
      </c>
    </row>
    <row r="60" spans="1:76" ht="15" x14ac:dyDescent="0.25">
      <c r="A60" s="365" t="str">
        <f>CONCATENATE('Fy1 mål alla nivåer'!A66)</f>
        <v/>
      </c>
      <c r="B60" s="365" t="str">
        <f>CONCATENATE('Fy1 mål alla nivåer'!B66)</f>
        <v>Elev 55</v>
      </c>
      <c r="C60" s="365" t="str">
        <f>CONCATENATE('Fy1 mål alla nivåer'!C66)</f>
        <v/>
      </c>
      <c r="D60" s="365" t="str">
        <f>CONCATENATE('Fy1 mål alla nivåer'!D66)</f>
        <v/>
      </c>
      <c r="E60" s="365" t="str">
        <f>CONCATENATE('Fy1 mål alla nivåer'!E66)</f>
        <v/>
      </c>
      <c r="F60" s="353" t="str">
        <f>CONCATENATE('Fy1 mål alla nivåer'!F66)</f>
        <v/>
      </c>
      <c r="G60" s="353" t="str">
        <f>CONCATENATE('Fy1 mål alla nivåer'!G66)</f>
        <v/>
      </c>
      <c r="H60" s="353" t="str">
        <f>CONCATENATE('Fy1 mål alla nivåer'!H66)</f>
        <v/>
      </c>
      <c r="I60" s="353" t="str">
        <f>CONCATENATE('Fy1 mål alla nivåer'!I66)</f>
        <v/>
      </c>
      <c r="J60" s="353" t="str">
        <f>CONCATENATE('Fy1 mål alla nivåer'!J66)</f>
        <v/>
      </c>
      <c r="K60" s="353" t="str">
        <f>CONCATENATE('Fy1 mål alla nivåer'!K66)</f>
        <v/>
      </c>
      <c r="L60" s="353" t="str">
        <f>CONCATENATE('Fy1 mål alla nivåer'!L66)</f>
        <v/>
      </c>
      <c r="M60" s="353" t="str">
        <f>CONCATENATE('Fy1 mål alla nivåer'!M66)</f>
        <v/>
      </c>
      <c r="N60" s="353" t="str">
        <f>CONCATENATE('Fy1 mål alla nivåer'!N66)</f>
        <v/>
      </c>
      <c r="O60" s="353" t="str">
        <f>CONCATENATE('Fy1 mål alla nivåer'!O66)</f>
        <v/>
      </c>
      <c r="P60" s="353" t="str">
        <f>CONCATENATE('Fy1 mål alla nivåer'!P66)</f>
        <v/>
      </c>
      <c r="Q60" s="353" t="str">
        <f>CONCATENATE('Fy1 mål alla nivåer'!Q66)</f>
        <v/>
      </c>
      <c r="R60" s="353" t="str">
        <f>CONCATENATE('Fy1 mål alla nivåer'!R66)</f>
        <v/>
      </c>
      <c r="S60" s="353" t="str">
        <f>CONCATENATE('Fy1 mål alla nivåer'!S66)</f>
        <v/>
      </c>
      <c r="T60" s="353" t="str">
        <f>CONCATENATE('Fy1 mål alla nivåer'!T66)</f>
        <v/>
      </c>
      <c r="U60" s="353" t="str">
        <f>CONCATENATE('Fy1 mål alla nivåer'!U66)</f>
        <v/>
      </c>
      <c r="V60" s="353" t="str">
        <f>CONCATENATE('Fy1 mål alla nivåer'!V66)</f>
        <v/>
      </c>
      <c r="W60" s="353" t="str">
        <f>CONCATENATE('Fy1 mål alla nivåer'!W66)</f>
        <v/>
      </c>
      <c r="X60" s="353" t="str">
        <f>CONCATENATE('Fy1 mål alla nivåer'!X66)</f>
        <v/>
      </c>
      <c r="Y60" s="353" t="str">
        <f>CONCATENATE('Fy1 mål alla nivåer'!Y66)</f>
        <v/>
      </c>
      <c r="Z60" s="353" t="str">
        <f>CONCATENATE('Fy1 mål alla nivåer'!Z66)</f>
        <v/>
      </c>
      <c r="AA60" s="353" t="str">
        <f>CONCATENATE('Fy1 mål alla nivåer'!AA66)</f>
        <v/>
      </c>
      <c r="AB60" s="353" t="str">
        <f>CONCATENATE('Fy1 mål alla nivåer'!AB66)</f>
        <v/>
      </c>
      <c r="AC60" s="353" t="str">
        <f>CONCATENATE('Fy1 mål alla nivåer'!AC66)</f>
        <v/>
      </c>
      <c r="AD60" s="353" t="str">
        <f>CONCATENATE('Fy1 mål alla nivåer'!AD66)</f>
        <v/>
      </c>
      <c r="AE60" s="353" t="str">
        <f>CONCATENATE('Fy1 mål alla nivåer'!AE66)</f>
        <v/>
      </c>
      <c r="AF60" s="353" t="str">
        <f>CONCATENATE('Fy1 mål alla nivåer'!AF66)</f>
        <v/>
      </c>
      <c r="AG60" s="353" t="str">
        <f>CONCATENATE('Fy1 mål alla nivåer'!AG66)</f>
        <v/>
      </c>
      <c r="AH60" s="353" t="str">
        <f>CONCATENATE('Fy1 mål alla nivåer'!AH66)</f>
        <v/>
      </c>
      <c r="AI60" s="353" t="str">
        <f>CONCATENATE('Fy1 mål alla nivåer'!AI66)</f>
        <v/>
      </c>
      <c r="AJ60" s="353" t="str">
        <f>CONCATENATE('Fy1 mål alla nivåer'!AJ66)</f>
        <v/>
      </c>
      <c r="AK60" s="353" t="str">
        <f>CONCATENATE('Fy1 mål alla nivåer'!AK66)</f>
        <v/>
      </c>
      <c r="AL60" s="353" t="str">
        <f>CONCATENATE('Fy1 mål alla nivåer'!AL66)</f>
        <v/>
      </c>
      <c r="AM60" s="353" t="str">
        <f>CONCATENATE('Fy1 mål alla nivåer'!AM66)</f>
        <v/>
      </c>
      <c r="AN60" s="353" t="str">
        <f>CONCATENATE('Fy1 mål alla nivåer'!AN66)</f>
        <v/>
      </c>
      <c r="AO60" s="353" t="str">
        <f>CONCATENATE('Fy1 mål alla nivåer'!AO66)</f>
        <v/>
      </c>
      <c r="AP60" s="353" t="str">
        <f>CONCATENATE('Fy1 mål alla nivåer'!AP66)</f>
        <v/>
      </c>
      <c r="AQ60" s="353" t="str">
        <f>CONCATENATE('Fy1 mål alla nivåer'!AQ66)</f>
        <v/>
      </c>
      <c r="AR60" s="353" t="str">
        <f>CONCATENATE('Fy1 mål alla nivåer'!AR66)</f>
        <v/>
      </c>
      <c r="AS60" s="353" t="str">
        <f>CONCATENATE('Fy1 mål alla nivåer'!AS66)</f>
        <v/>
      </c>
      <c r="AT60" s="353" t="str">
        <f>CONCATENATE('Fy1 mål alla nivåer'!AT66)</f>
        <v/>
      </c>
      <c r="AU60" s="353" t="str">
        <f>CONCATENATE('Fy1 mål alla nivåer'!AU66)</f>
        <v/>
      </c>
      <c r="AV60" s="353" t="str">
        <f>CONCATENATE('Fy1 mål alla nivåer'!AV66)</f>
        <v/>
      </c>
      <c r="AW60" s="353" t="str">
        <f>CONCATENATE('Fy1 mål alla nivåer'!AW66)</f>
        <v/>
      </c>
      <c r="AX60" s="353" t="str">
        <f>CONCATENATE('Fy1 mål alla nivåer'!AX66)</f>
        <v/>
      </c>
      <c r="AY60" s="353" t="str">
        <f>CONCATENATE('Fy1 mål alla nivåer'!AY66)</f>
        <v/>
      </c>
      <c r="AZ60" s="353" t="str">
        <f>CONCATENATE('Fy1 mål alla nivåer'!AZ66)</f>
        <v/>
      </c>
      <c r="BA60" s="353" t="str">
        <f>CONCATENATE('Fy1 mål alla nivåer'!BA66)</f>
        <v/>
      </c>
      <c r="BB60" s="353" t="str">
        <f>CONCATENATE('Fy1 mål alla nivåer'!BB66)</f>
        <v/>
      </c>
      <c r="BC60" s="353" t="str">
        <f>CONCATENATE('Fy1 mål alla nivåer'!BC66)</f>
        <v/>
      </c>
      <c r="BD60" s="353" t="str">
        <f>CONCATENATE('Fy1 mål alla nivåer'!BD66)</f>
        <v/>
      </c>
      <c r="BE60" s="353" t="str">
        <f>CONCATENATE('Fy1 mål alla nivåer'!BE66)</f>
        <v/>
      </c>
      <c r="BF60" s="353" t="str">
        <f>CONCATENATE('Fy1 mål alla nivåer'!BF66)</f>
        <v/>
      </c>
      <c r="BG60" s="353" t="str">
        <f>CONCATENATE('Fy1 mål alla nivåer'!BG66)</f>
        <v/>
      </c>
      <c r="BH60" s="353" t="str">
        <f>CONCATENATE('Fy1 mål alla nivåer'!BH66)</f>
        <v/>
      </c>
      <c r="BI60" s="353" t="str">
        <f>CONCATENATE('Fy1 mål alla nivåer'!BI66)</f>
        <v/>
      </c>
      <c r="BJ60" s="353" t="str">
        <f>CONCATENATE('Fy1 mål alla nivåer'!BJ66)</f>
        <v/>
      </c>
      <c r="BK60" s="353" t="str">
        <f>CONCATENATE('Fy1 mål alla nivåer'!BK66)</f>
        <v/>
      </c>
      <c r="BL60" s="353" t="str">
        <f>CONCATENATE('Fy1 mål alla nivåer'!BL66)</f>
        <v/>
      </c>
      <c r="BM60" s="353" t="str">
        <f>CONCATENATE('Fy1 mål alla nivåer'!BM66)</f>
        <v/>
      </c>
      <c r="BN60" s="353" t="str">
        <f>CONCATENATE('Fy1 mål alla nivåer'!CL66)</f>
        <v/>
      </c>
      <c r="BO60" s="353" t="str">
        <f>CONCATENATE('Fy1 mål alla nivåer'!CM66)</f>
        <v>X</v>
      </c>
      <c r="BP60" s="353" t="str">
        <f>CONCATENATE('Fy1 mål alla nivåer'!CN66)</f>
        <v>0</v>
      </c>
      <c r="BQ60" s="353" t="str">
        <f>CONCATENATE('Fy1 mål alla nivåer'!CO66)</f>
        <v>0</v>
      </c>
      <c r="BR60" s="353" t="str">
        <f>CONCATENATE('Fy1 mål alla nivåer'!CP66)</f>
        <v>0</v>
      </c>
      <c r="BS60" s="353" t="str">
        <f>CONCATENATE('Fy1 mål alla nivåer'!CQ66)</f>
        <v>0</v>
      </c>
      <c r="BT60" s="353" t="str">
        <f>CONCATENATE('Fy1 mål alla nivåer'!CR66)</f>
        <v>0</v>
      </c>
      <c r="BU60" s="353" t="str">
        <f>CONCATENATE('Fy1 mål alla nivåer'!CS66)</f>
        <v>0</v>
      </c>
      <c r="BV60" s="353" t="str">
        <f>CONCATENATE('Fy1 mål alla nivåer'!CT66)</f>
        <v>F</v>
      </c>
      <c r="BW60" s="324"/>
      <c r="BX60" s="354">
        <v>55</v>
      </c>
    </row>
    <row r="61" spans="1:76" ht="15" x14ac:dyDescent="0.25">
      <c r="A61" s="365" t="str">
        <f>CONCATENATE('Fy1 mål alla nivåer'!A67)</f>
        <v/>
      </c>
      <c r="B61" s="365" t="str">
        <f>CONCATENATE('Fy1 mål alla nivåer'!B67)</f>
        <v>Elev 56</v>
      </c>
      <c r="C61" s="365" t="str">
        <f>CONCATENATE('Fy1 mål alla nivåer'!C67)</f>
        <v/>
      </c>
      <c r="D61" s="365" t="str">
        <f>CONCATENATE('Fy1 mål alla nivåer'!D67)</f>
        <v/>
      </c>
      <c r="E61" s="365" t="str">
        <f>CONCATENATE('Fy1 mål alla nivåer'!E67)</f>
        <v/>
      </c>
      <c r="F61" s="353" t="str">
        <f>CONCATENATE('Fy1 mål alla nivåer'!F67)</f>
        <v/>
      </c>
      <c r="G61" s="353" t="str">
        <f>CONCATENATE('Fy1 mål alla nivåer'!G67)</f>
        <v/>
      </c>
      <c r="H61" s="353" t="str">
        <f>CONCATENATE('Fy1 mål alla nivåer'!H67)</f>
        <v/>
      </c>
      <c r="I61" s="353" t="str">
        <f>CONCATENATE('Fy1 mål alla nivåer'!I67)</f>
        <v/>
      </c>
      <c r="J61" s="353" t="str">
        <f>CONCATENATE('Fy1 mål alla nivåer'!J67)</f>
        <v/>
      </c>
      <c r="K61" s="353" t="str">
        <f>CONCATENATE('Fy1 mål alla nivåer'!K67)</f>
        <v/>
      </c>
      <c r="L61" s="353" t="str">
        <f>CONCATENATE('Fy1 mål alla nivåer'!L67)</f>
        <v/>
      </c>
      <c r="M61" s="353" t="str">
        <f>CONCATENATE('Fy1 mål alla nivåer'!M67)</f>
        <v/>
      </c>
      <c r="N61" s="353" t="str">
        <f>CONCATENATE('Fy1 mål alla nivåer'!N67)</f>
        <v/>
      </c>
      <c r="O61" s="353" t="str">
        <f>CONCATENATE('Fy1 mål alla nivåer'!O67)</f>
        <v/>
      </c>
      <c r="P61" s="353" t="str">
        <f>CONCATENATE('Fy1 mål alla nivåer'!P67)</f>
        <v/>
      </c>
      <c r="Q61" s="353" t="str">
        <f>CONCATENATE('Fy1 mål alla nivåer'!Q67)</f>
        <v/>
      </c>
      <c r="R61" s="353" t="str">
        <f>CONCATENATE('Fy1 mål alla nivåer'!R67)</f>
        <v/>
      </c>
      <c r="S61" s="353" t="str">
        <f>CONCATENATE('Fy1 mål alla nivåer'!S67)</f>
        <v/>
      </c>
      <c r="T61" s="353" t="str">
        <f>CONCATENATE('Fy1 mål alla nivåer'!T67)</f>
        <v/>
      </c>
      <c r="U61" s="353" t="str">
        <f>CONCATENATE('Fy1 mål alla nivåer'!U67)</f>
        <v/>
      </c>
      <c r="V61" s="353" t="str">
        <f>CONCATENATE('Fy1 mål alla nivåer'!V67)</f>
        <v/>
      </c>
      <c r="W61" s="353" t="str">
        <f>CONCATENATE('Fy1 mål alla nivåer'!W67)</f>
        <v/>
      </c>
      <c r="X61" s="353" t="str">
        <f>CONCATENATE('Fy1 mål alla nivåer'!X67)</f>
        <v/>
      </c>
      <c r="Y61" s="353" t="str">
        <f>CONCATENATE('Fy1 mål alla nivåer'!Y67)</f>
        <v/>
      </c>
      <c r="Z61" s="353" t="str">
        <f>CONCATENATE('Fy1 mål alla nivåer'!Z67)</f>
        <v/>
      </c>
      <c r="AA61" s="353" t="str">
        <f>CONCATENATE('Fy1 mål alla nivåer'!AA67)</f>
        <v/>
      </c>
      <c r="AB61" s="353" t="str">
        <f>CONCATENATE('Fy1 mål alla nivåer'!AB67)</f>
        <v/>
      </c>
      <c r="AC61" s="353" t="str">
        <f>CONCATENATE('Fy1 mål alla nivåer'!AC67)</f>
        <v/>
      </c>
      <c r="AD61" s="353" t="str">
        <f>CONCATENATE('Fy1 mål alla nivåer'!AD67)</f>
        <v/>
      </c>
      <c r="AE61" s="353" t="str">
        <f>CONCATENATE('Fy1 mål alla nivåer'!AE67)</f>
        <v/>
      </c>
      <c r="AF61" s="353" t="str">
        <f>CONCATENATE('Fy1 mål alla nivåer'!AF67)</f>
        <v/>
      </c>
      <c r="AG61" s="353" t="str">
        <f>CONCATENATE('Fy1 mål alla nivåer'!AG67)</f>
        <v/>
      </c>
      <c r="AH61" s="353" t="str">
        <f>CONCATENATE('Fy1 mål alla nivåer'!AH67)</f>
        <v/>
      </c>
      <c r="AI61" s="353" t="str">
        <f>CONCATENATE('Fy1 mål alla nivåer'!AI67)</f>
        <v/>
      </c>
      <c r="AJ61" s="353" t="str">
        <f>CONCATENATE('Fy1 mål alla nivåer'!AJ67)</f>
        <v/>
      </c>
      <c r="AK61" s="353" t="str">
        <f>CONCATENATE('Fy1 mål alla nivåer'!AK67)</f>
        <v/>
      </c>
      <c r="AL61" s="353" t="str">
        <f>CONCATENATE('Fy1 mål alla nivåer'!AL67)</f>
        <v/>
      </c>
      <c r="AM61" s="353" t="str">
        <f>CONCATENATE('Fy1 mål alla nivåer'!AM67)</f>
        <v/>
      </c>
      <c r="AN61" s="353" t="str">
        <f>CONCATENATE('Fy1 mål alla nivåer'!AN67)</f>
        <v/>
      </c>
      <c r="AO61" s="353" t="str">
        <f>CONCATENATE('Fy1 mål alla nivåer'!AO67)</f>
        <v/>
      </c>
      <c r="AP61" s="353" t="str">
        <f>CONCATENATE('Fy1 mål alla nivåer'!AP67)</f>
        <v/>
      </c>
      <c r="AQ61" s="353" t="str">
        <f>CONCATENATE('Fy1 mål alla nivåer'!AQ67)</f>
        <v/>
      </c>
      <c r="AR61" s="353" t="str">
        <f>CONCATENATE('Fy1 mål alla nivåer'!AR67)</f>
        <v/>
      </c>
      <c r="AS61" s="353" t="str">
        <f>CONCATENATE('Fy1 mål alla nivåer'!AS67)</f>
        <v/>
      </c>
      <c r="AT61" s="353" t="str">
        <f>CONCATENATE('Fy1 mål alla nivåer'!AT67)</f>
        <v/>
      </c>
      <c r="AU61" s="353" t="str">
        <f>CONCATENATE('Fy1 mål alla nivåer'!AU67)</f>
        <v/>
      </c>
      <c r="AV61" s="353" t="str">
        <f>CONCATENATE('Fy1 mål alla nivåer'!AV67)</f>
        <v/>
      </c>
      <c r="AW61" s="353" t="str">
        <f>CONCATENATE('Fy1 mål alla nivåer'!AW67)</f>
        <v/>
      </c>
      <c r="AX61" s="353" t="str">
        <f>CONCATENATE('Fy1 mål alla nivåer'!AX67)</f>
        <v/>
      </c>
      <c r="AY61" s="353" t="str">
        <f>CONCATENATE('Fy1 mål alla nivåer'!AY67)</f>
        <v/>
      </c>
      <c r="AZ61" s="353" t="str">
        <f>CONCATENATE('Fy1 mål alla nivåer'!AZ67)</f>
        <v/>
      </c>
      <c r="BA61" s="353" t="str">
        <f>CONCATENATE('Fy1 mål alla nivåer'!BA67)</f>
        <v/>
      </c>
      <c r="BB61" s="353" t="str">
        <f>CONCATENATE('Fy1 mål alla nivåer'!BB67)</f>
        <v/>
      </c>
      <c r="BC61" s="353" t="str">
        <f>CONCATENATE('Fy1 mål alla nivåer'!BC67)</f>
        <v/>
      </c>
      <c r="BD61" s="353" t="str">
        <f>CONCATENATE('Fy1 mål alla nivåer'!BD67)</f>
        <v/>
      </c>
      <c r="BE61" s="353" t="str">
        <f>CONCATENATE('Fy1 mål alla nivåer'!BE67)</f>
        <v/>
      </c>
      <c r="BF61" s="353" t="str">
        <f>CONCATENATE('Fy1 mål alla nivåer'!BF67)</f>
        <v/>
      </c>
      <c r="BG61" s="353" t="str">
        <f>CONCATENATE('Fy1 mål alla nivåer'!BG67)</f>
        <v/>
      </c>
      <c r="BH61" s="353" t="str">
        <f>CONCATENATE('Fy1 mål alla nivåer'!BH67)</f>
        <v/>
      </c>
      <c r="BI61" s="353" t="str">
        <f>CONCATENATE('Fy1 mål alla nivåer'!BI67)</f>
        <v/>
      </c>
      <c r="BJ61" s="353" t="str">
        <f>CONCATENATE('Fy1 mål alla nivåer'!BJ67)</f>
        <v/>
      </c>
      <c r="BK61" s="353" t="str">
        <f>CONCATENATE('Fy1 mål alla nivåer'!BK67)</f>
        <v/>
      </c>
      <c r="BL61" s="353" t="str">
        <f>CONCATENATE('Fy1 mål alla nivåer'!BL67)</f>
        <v/>
      </c>
      <c r="BM61" s="353" t="str">
        <f>CONCATENATE('Fy1 mål alla nivåer'!BM67)</f>
        <v/>
      </c>
      <c r="BN61" s="353" t="str">
        <f>CONCATENATE('Fy1 mål alla nivåer'!CL67)</f>
        <v/>
      </c>
      <c r="BO61" s="353" t="str">
        <f>CONCATENATE('Fy1 mål alla nivåer'!CM67)</f>
        <v>X</v>
      </c>
      <c r="BP61" s="353" t="str">
        <f>CONCATENATE('Fy1 mål alla nivåer'!CN67)</f>
        <v>0</v>
      </c>
      <c r="BQ61" s="353" t="str">
        <f>CONCATENATE('Fy1 mål alla nivåer'!CO67)</f>
        <v>0</v>
      </c>
      <c r="BR61" s="353" t="str">
        <f>CONCATENATE('Fy1 mål alla nivåer'!CP67)</f>
        <v>0</v>
      </c>
      <c r="BS61" s="353" t="str">
        <f>CONCATENATE('Fy1 mål alla nivåer'!CQ67)</f>
        <v>0</v>
      </c>
      <c r="BT61" s="353" t="str">
        <f>CONCATENATE('Fy1 mål alla nivåer'!CR67)</f>
        <v>0</v>
      </c>
      <c r="BU61" s="353" t="str">
        <f>CONCATENATE('Fy1 mål alla nivåer'!CS67)</f>
        <v>0</v>
      </c>
      <c r="BV61" s="353" t="str">
        <f>CONCATENATE('Fy1 mål alla nivåer'!CT67)</f>
        <v>F</v>
      </c>
      <c r="BW61" s="324"/>
      <c r="BX61" s="354">
        <v>56</v>
      </c>
    </row>
    <row r="62" spans="1:76" ht="15" x14ac:dyDescent="0.25">
      <c r="A62" s="365" t="str">
        <f>CONCATENATE('Fy1 mål alla nivåer'!A68)</f>
        <v/>
      </c>
      <c r="B62" s="365" t="str">
        <f>CONCATENATE('Fy1 mål alla nivåer'!B68)</f>
        <v>Elev 57</v>
      </c>
      <c r="C62" s="365" t="str">
        <f>CONCATENATE('Fy1 mål alla nivåer'!C68)</f>
        <v/>
      </c>
      <c r="D62" s="365" t="str">
        <f>CONCATENATE('Fy1 mål alla nivåer'!D68)</f>
        <v/>
      </c>
      <c r="E62" s="365" t="str">
        <f>CONCATENATE('Fy1 mål alla nivåer'!E68)</f>
        <v/>
      </c>
      <c r="F62" s="353" t="str">
        <f>CONCATENATE('Fy1 mål alla nivåer'!F68)</f>
        <v/>
      </c>
      <c r="G62" s="353" t="str">
        <f>CONCATENATE('Fy1 mål alla nivåer'!G68)</f>
        <v/>
      </c>
      <c r="H62" s="353" t="str">
        <f>CONCATENATE('Fy1 mål alla nivåer'!H68)</f>
        <v/>
      </c>
      <c r="I62" s="353" t="str">
        <f>CONCATENATE('Fy1 mål alla nivåer'!I68)</f>
        <v/>
      </c>
      <c r="J62" s="353" t="str">
        <f>CONCATENATE('Fy1 mål alla nivåer'!J68)</f>
        <v/>
      </c>
      <c r="K62" s="353" t="str">
        <f>CONCATENATE('Fy1 mål alla nivåer'!K68)</f>
        <v/>
      </c>
      <c r="L62" s="353" t="str">
        <f>CONCATENATE('Fy1 mål alla nivåer'!L68)</f>
        <v/>
      </c>
      <c r="M62" s="353" t="str">
        <f>CONCATENATE('Fy1 mål alla nivåer'!M68)</f>
        <v/>
      </c>
      <c r="N62" s="353" t="str">
        <f>CONCATENATE('Fy1 mål alla nivåer'!N68)</f>
        <v/>
      </c>
      <c r="O62" s="353" t="str">
        <f>CONCATENATE('Fy1 mål alla nivåer'!O68)</f>
        <v/>
      </c>
      <c r="P62" s="353" t="str">
        <f>CONCATENATE('Fy1 mål alla nivåer'!P68)</f>
        <v/>
      </c>
      <c r="Q62" s="353" t="str">
        <f>CONCATENATE('Fy1 mål alla nivåer'!Q68)</f>
        <v/>
      </c>
      <c r="R62" s="353" t="str">
        <f>CONCATENATE('Fy1 mål alla nivåer'!R68)</f>
        <v/>
      </c>
      <c r="S62" s="353" t="str">
        <f>CONCATENATE('Fy1 mål alla nivåer'!S68)</f>
        <v/>
      </c>
      <c r="T62" s="353" t="str">
        <f>CONCATENATE('Fy1 mål alla nivåer'!T68)</f>
        <v/>
      </c>
      <c r="U62" s="353" t="str">
        <f>CONCATENATE('Fy1 mål alla nivåer'!U68)</f>
        <v/>
      </c>
      <c r="V62" s="353" t="str">
        <f>CONCATENATE('Fy1 mål alla nivåer'!V68)</f>
        <v/>
      </c>
      <c r="W62" s="353" t="str">
        <f>CONCATENATE('Fy1 mål alla nivåer'!W68)</f>
        <v/>
      </c>
      <c r="X62" s="353" t="str">
        <f>CONCATENATE('Fy1 mål alla nivåer'!X68)</f>
        <v/>
      </c>
      <c r="Y62" s="353" t="str">
        <f>CONCATENATE('Fy1 mål alla nivåer'!Y68)</f>
        <v/>
      </c>
      <c r="Z62" s="353" t="str">
        <f>CONCATENATE('Fy1 mål alla nivåer'!Z68)</f>
        <v/>
      </c>
      <c r="AA62" s="353" t="str">
        <f>CONCATENATE('Fy1 mål alla nivåer'!AA68)</f>
        <v/>
      </c>
      <c r="AB62" s="353" t="str">
        <f>CONCATENATE('Fy1 mål alla nivåer'!AB68)</f>
        <v/>
      </c>
      <c r="AC62" s="353" t="str">
        <f>CONCATENATE('Fy1 mål alla nivåer'!AC68)</f>
        <v/>
      </c>
      <c r="AD62" s="353" t="str">
        <f>CONCATENATE('Fy1 mål alla nivåer'!AD68)</f>
        <v/>
      </c>
      <c r="AE62" s="353" t="str">
        <f>CONCATENATE('Fy1 mål alla nivåer'!AE68)</f>
        <v/>
      </c>
      <c r="AF62" s="353" t="str">
        <f>CONCATENATE('Fy1 mål alla nivåer'!AF68)</f>
        <v/>
      </c>
      <c r="AG62" s="353" t="str">
        <f>CONCATENATE('Fy1 mål alla nivåer'!AG68)</f>
        <v/>
      </c>
      <c r="AH62" s="353" t="str">
        <f>CONCATENATE('Fy1 mål alla nivåer'!AH68)</f>
        <v/>
      </c>
      <c r="AI62" s="353" t="str">
        <f>CONCATENATE('Fy1 mål alla nivåer'!AI68)</f>
        <v/>
      </c>
      <c r="AJ62" s="353" t="str">
        <f>CONCATENATE('Fy1 mål alla nivåer'!AJ68)</f>
        <v/>
      </c>
      <c r="AK62" s="353" t="str">
        <f>CONCATENATE('Fy1 mål alla nivåer'!AK68)</f>
        <v/>
      </c>
      <c r="AL62" s="353" t="str">
        <f>CONCATENATE('Fy1 mål alla nivåer'!AL68)</f>
        <v/>
      </c>
      <c r="AM62" s="353" t="str">
        <f>CONCATENATE('Fy1 mål alla nivåer'!AM68)</f>
        <v/>
      </c>
      <c r="AN62" s="353" t="str">
        <f>CONCATENATE('Fy1 mål alla nivåer'!AN68)</f>
        <v/>
      </c>
      <c r="AO62" s="353" t="str">
        <f>CONCATENATE('Fy1 mål alla nivåer'!AO68)</f>
        <v/>
      </c>
      <c r="AP62" s="353" t="str">
        <f>CONCATENATE('Fy1 mål alla nivåer'!AP68)</f>
        <v/>
      </c>
      <c r="AQ62" s="353" t="str">
        <f>CONCATENATE('Fy1 mål alla nivåer'!AQ68)</f>
        <v/>
      </c>
      <c r="AR62" s="353" t="str">
        <f>CONCATENATE('Fy1 mål alla nivåer'!AR68)</f>
        <v/>
      </c>
      <c r="AS62" s="353" t="str">
        <f>CONCATENATE('Fy1 mål alla nivåer'!AS68)</f>
        <v/>
      </c>
      <c r="AT62" s="353" t="str">
        <f>CONCATENATE('Fy1 mål alla nivåer'!AT68)</f>
        <v/>
      </c>
      <c r="AU62" s="353" t="str">
        <f>CONCATENATE('Fy1 mål alla nivåer'!AU68)</f>
        <v/>
      </c>
      <c r="AV62" s="353" t="str">
        <f>CONCATENATE('Fy1 mål alla nivåer'!AV68)</f>
        <v/>
      </c>
      <c r="AW62" s="353" t="str">
        <f>CONCATENATE('Fy1 mål alla nivåer'!AW68)</f>
        <v/>
      </c>
      <c r="AX62" s="353" t="str">
        <f>CONCATENATE('Fy1 mål alla nivåer'!AX68)</f>
        <v/>
      </c>
      <c r="AY62" s="353" t="str">
        <f>CONCATENATE('Fy1 mål alla nivåer'!AY68)</f>
        <v/>
      </c>
      <c r="AZ62" s="353" t="str">
        <f>CONCATENATE('Fy1 mål alla nivåer'!AZ68)</f>
        <v/>
      </c>
      <c r="BA62" s="353" t="str">
        <f>CONCATENATE('Fy1 mål alla nivåer'!BA68)</f>
        <v/>
      </c>
      <c r="BB62" s="353" t="str">
        <f>CONCATENATE('Fy1 mål alla nivåer'!BB68)</f>
        <v/>
      </c>
      <c r="BC62" s="353" t="str">
        <f>CONCATENATE('Fy1 mål alla nivåer'!BC68)</f>
        <v/>
      </c>
      <c r="BD62" s="353" t="str">
        <f>CONCATENATE('Fy1 mål alla nivåer'!BD68)</f>
        <v/>
      </c>
      <c r="BE62" s="353" t="str">
        <f>CONCATENATE('Fy1 mål alla nivåer'!BE68)</f>
        <v/>
      </c>
      <c r="BF62" s="353" t="str">
        <f>CONCATENATE('Fy1 mål alla nivåer'!BF68)</f>
        <v/>
      </c>
      <c r="BG62" s="353" t="str">
        <f>CONCATENATE('Fy1 mål alla nivåer'!BG68)</f>
        <v/>
      </c>
      <c r="BH62" s="353" t="str">
        <f>CONCATENATE('Fy1 mål alla nivåer'!BH68)</f>
        <v/>
      </c>
      <c r="BI62" s="353" t="str">
        <f>CONCATENATE('Fy1 mål alla nivåer'!BI68)</f>
        <v/>
      </c>
      <c r="BJ62" s="353" t="str">
        <f>CONCATENATE('Fy1 mål alla nivåer'!BJ68)</f>
        <v/>
      </c>
      <c r="BK62" s="353" t="str">
        <f>CONCATENATE('Fy1 mål alla nivåer'!BK68)</f>
        <v/>
      </c>
      <c r="BL62" s="353" t="str">
        <f>CONCATENATE('Fy1 mål alla nivåer'!BL68)</f>
        <v/>
      </c>
      <c r="BM62" s="353" t="str">
        <f>CONCATENATE('Fy1 mål alla nivåer'!BM68)</f>
        <v/>
      </c>
      <c r="BN62" s="353" t="str">
        <f>CONCATENATE('Fy1 mål alla nivåer'!CL68)</f>
        <v/>
      </c>
      <c r="BO62" s="353" t="str">
        <f>CONCATENATE('Fy1 mål alla nivåer'!CM68)</f>
        <v>X</v>
      </c>
      <c r="BP62" s="353" t="str">
        <f>CONCATENATE('Fy1 mål alla nivåer'!CN68)</f>
        <v>0</v>
      </c>
      <c r="BQ62" s="353" t="str">
        <f>CONCATENATE('Fy1 mål alla nivåer'!CO68)</f>
        <v>0</v>
      </c>
      <c r="BR62" s="353" t="str">
        <f>CONCATENATE('Fy1 mål alla nivåer'!CP68)</f>
        <v>0</v>
      </c>
      <c r="BS62" s="353" t="str">
        <f>CONCATENATE('Fy1 mål alla nivåer'!CQ68)</f>
        <v>0</v>
      </c>
      <c r="BT62" s="353" t="str">
        <f>CONCATENATE('Fy1 mål alla nivåer'!CR68)</f>
        <v>0</v>
      </c>
      <c r="BU62" s="353" t="str">
        <f>CONCATENATE('Fy1 mål alla nivåer'!CS68)</f>
        <v>0</v>
      </c>
      <c r="BV62" s="353" t="str">
        <f>CONCATENATE('Fy1 mål alla nivåer'!CT68)</f>
        <v>F</v>
      </c>
      <c r="BW62" s="324"/>
      <c r="BX62" s="354">
        <v>57</v>
      </c>
    </row>
    <row r="63" spans="1:76" ht="15" x14ac:dyDescent="0.25">
      <c r="A63" s="365" t="str">
        <f>CONCATENATE('Fy1 mål alla nivåer'!A69)</f>
        <v/>
      </c>
      <c r="B63" s="365" t="str">
        <f>CONCATENATE('Fy1 mål alla nivåer'!B69)</f>
        <v>Elev 58</v>
      </c>
      <c r="C63" s="365" t="str">
        <f>CONCATENATE('Fy1 mål alla nivåer'!C69)</f>
        <v/>
      </c>
      <c r="D63" s="365" t="str">
        <f>CONCATENATE('Fy1 mål alla nivåer'!D69)</f>
        <v/>
      </c>
      <c r="E63" s="365" t="str">
        <f>CONCATENATE('Fy1 mål alla nivåer'!E69)</f>
        <v/>
      </c>
      <c r="F63" s="353" t="str">
        <f>CONCATENATE('Fy1 mål alla nivåer'!F69)</f>
        <v/>
      </c>
      <c r="G63" s="353" t="str">
        <f>CONCATENATE('Fy1 mål alla nivåer'!G69)</f>
        <v/>
      </c>
      <c r="H63" s="353" t="str">
        <f>CONCATENATE('Fy1 mål alla nivåer'!H69)</f>
        <v/>
      </c>
      <c r="I63" s="353" t="str">
        <f>CONCATENATE('Fy1 mål alla nivåer'!I69)</f>
        <v/>
      </c>
      <c r="J63" s="353" t="str">
        <f>CONCATENATE('Fy1 mål alla nivåer'!J69)</f>
        <v/>
      </c>
      <c r="K63" s="353" t="str">
        <f>CONCATENATE('Fy1 mål alla nivåer'!K69)</f>
        <v/>
      </c>
      <c r="L63" s="353" t="str">
        <f>CONCATENATE('Fy1 mål alla nivåer'!L69)</f>
        <v/>
      </c>
      <c r="M63" s="353" t="str">
        <f>CONCATENATE('Fy1 mål alla nivåer'!M69)</f>
        <v/>
      </c>
      <c r="N63" s="353" t="str">
        <f>CONCATENATE('Fy1 mål alla nivåer'!N69)</f>
        <v/>
      </c>
      <c r="O63" s="353" t="str">
        <f>CONCATENATE('Fy1 mål alla nivåer'!O69)</f>
        <v/>
      </c>
      <c r="P63" s="353" t="str">
        <f>CONCATENATE('Fy1 mål alla nivåer'!P69)</f>
        <v/>
      </c>
      <c r="Q63" s="353" t="str">
        <f>CONCATENATE('Fy1 mål alla nivåer'!Q69)</f>
        <v/>
      </c>
      <c r="R63" s="353" t="str">
        <f>CONCATENATE('Fy1 mål alla nivåer'!R69)</f>
        <v/>
      </c>
      <c r="S63" s="353" t="str">
        <f>CONCATENATE('Fy1 mål alla nivåer'!S69)</f>
        <v/>
      </c>
      <c r="T63" s="353" t="str">
        <f>CONCATENATE('Fy1 mål alla nivåer'!T69)</f>
        <v/>
      </c>
      <c r="U63" s="353" t="str">
        <f>CONCATENATE('Fy1 mål alla nivåer'!U69)</f>
        <v/>
      </c>
      <c r="V63" s="353" t="str">
        <f>CONCATENATE('Fy1 mål alla nivåer'!V69)</f>
        <v/>
      </c>
      <c r="W63" s="353" t="str">
        <f>CONCATENATE('Fy1 mål alla nivåer'!W69)</f>
        <v/>
      </c>
      <c r="X63" s="353" t="str">
        <f>CONCATENATE('Fy1 mål alla nivåer'!X69)</f>
        <v/>
      </c>
      <c r="Y63" s="353" t="str">
        <f>CONCATENATE('Fy1 mål alla nivåer'!Y69)</f>
        <v/>
      </c>
      <c r="Z63" s="353" t="str">
        <f>CONCATENATE('Fy1 mål alla nivåer'!Z69)</f>
        <v/>
      </c>
      <c r="AA63" s="353" t="str">
        <f>CONCATENATE('Fy1 mål alla nivåer'!AA69)</f>
        <v/>
      </c>
      <c r="AB63" s="353" t="str">
        <f>CONCATENATE('Fy1 mål alla nivåer'!AB69)</f>
        <v/>
      </c>
      <c r="AC63" s="353" t="str">
        <f>CONCATENATE('Fy1 mål alla nivåer'!AC69)</f>
        <v/>
      </c>
      <c r="AD63" s="353" t="str">
        <f>CONCATENATE('Fy1 mål alla nivåer'!AD69)</f>
        <v/>
      </c>
      <c r="AE63" s="353" t="str">
        <f>CONCATENATE('Fy1 mål alla nivåer'!AE69)</f>
        <v/>
      </c>
      <c r="AF63" s="353" t="str">
        <f>CONCATENATE('Fy1 mål alla nivåer'!AF69)</f>
        <v/>
      </c>
      <c r="AG63" s="353" t="str">
        <f>CONCATENATE('Fy1 mål alla nivåer'!AG69)</f>
        <v/>
      </c>
      <c r="AH63" s="353" t="str">
        <f>CONCATENATE('Fy1 mål alla nivåer'!AH69)</f>
        <v/>
      </c>
      <c r="AI63" s="353" t="str">
        <f>CONCATENATE('Fy1 mål alla nivåer'!AI69)</f>
        <v/>
      </c>
      <c r="AJ63" s="353" t="str">
        <f>CONCATENATE('Fy1 mål alla nivåer'!AJ69)</f>
        <v/>
      </c>
      <c r="AK63" s="353" t="str">
        <f>CONCATENATE('Fy1 mål alla nivåer'!AK69)</f>
        <v/>
      </c>
      <c r="AL63" s="353" t="str">
        <f>CONCATENATE('Fy1 mål alla nivåer'!AL69)</f>
        <v/>
      </c>
      <c r="AM63" s="353" t="str">
        <f>CONCATENATE('Fy1 mål alla nivåer'!AM69)</f>
        <v/>
      </c>
      <c r="AN63" s="353" t="str">
        <f>CONCATENATE('Fy1 mål alla nivåer'!AN69)</f>
        <v/>
      </c>
      <c r="AO63" s="353" t="str">
        <f>CONCATENATE('Fy1 mål alla nivåer'!AO69)</f>
        <v/>
      </c>
      <c r="AP63" s="353" t="str">
        <f>CONCATENATE('Fy1 mål alla nivåer'!AP69)</f>
        <v/>
      </c>
      <c r="AQ63" s="353" t="str">
        <f>CONCATENATE('Fy1 mål alla nivåer'!AQ69)</f>
        <v/>
      </c>
      <c r="AR63" s="353" t="str">
        <f>CONCATENATE('Fy1 mål alla nivåer'!AR69)</f>
        <v/>
      </c>
      <c r="AS63" s="353" t="str">
        <f>CONCATENATE('Fy1 mål alla nivåer'!AS69)</f>
        <v/>
      </c>
      <c r="AT63" s="353" t="str">
        <f>CONCATENATE('Fy1 mål alla nivåer'!AT69)</f>
        <v/>
      </c>
      <c r="AU63" s="353" t="str">
        <f>CONCATENATE('Fy1 mål alla nivåer'!AU69)</f>
        <v/>
      </c>
      <c r="AV63" s="353" t="str">
        <f>CONCATENATE('Fy1 mål alla nivåer'!AV69)</f>
        <v/>
      </c>
      <c r="AW63" s="353" t="str">
        <f>CONCATENATE('Fy1 mål alla nivåer'!AW69)</f>
        <v/>
      </c>
      <c r="AX63" s="353" t="str">
        <f>CONCATENATE('Fy1 mål alla nivåer'!AX69)</f>
        <v/>
      </c>
      <c r="AY63" s="353" t="str">
        <f>CONCATENATE('Fy1 mål alla nivåer'!AY69)</f>
        <v/>
      </c>
      <c r="AZ63" s="353" t="str">
        <f>CONCATENATE('Fy1 mål alla nivåer'!AZ69)</f>
        <v/>
      </c>
      <c r="BA63" s="353" t="str">
        <f>CONCATENATE('Fy1 mål alla nivåer'!BA69)</f>
        <v/>
      </c>
      <c r="BB63" s="353" t="str">
        <f>CONCATENATE('Fy1 mål alla nivåer'!BB69)</f>
        <v/>
      </c>
      <c r="BC63" s="353" t="str">
        <f>CONCATENATE('Fy1 mål alla nivåer'!BC69)</f>
        <v/>
      </c>
      <c r="BD63" s="353" t="str">
        <f>CONCATENATE('Fy1 mål alla nivåer'!BD69)</f>
        <v/>
      </c>
      <c r="BE63" s="353" t="str">
        <f>CONCATENATE('Fy1 mål alla nivåer'!BE69)</f>
        <v/>
      </c>
      <c r="BF63" s="353" t="str">
        <f>CONCATENATE('Fy1 mål alla nivåer'!BF69)</f>
        <v/>
      </c>
      <c r="BG63" s="353" t="str">
        <f>CONCATENATE('Fy1 mål alla nivåer'!BG69)</f>
        <v/>
      </c>
      <c r="BH63" s="353" t="str">
        <f>CONCATENATE('Fy1 mål alla nivåer'!BH69)</f>
        <v/>
      </c>
      <c r="BI63" s="353" t="str">
        <f>CONCATENATE('Fy1 mål alla nivåer'!BI69)</f>
        <v/>
      </c>
      <c r="BJ63" s="353" t="str">
        <f>CONCATENATE('Fy1 mål alla nivåer'!BJ69)</f>
        <v/>
      </c>
      <c r="BK63" s="353" t="str">
        <f>CONCATENATE('Fy1 mål alla nivåer'!BK69)</f>
        <v/>
      </c>
      <c r="BL63" s="353" t="str">
        <f>CONCATENATE('Fy1 mål alla nivåer'!BL69)</f>
        <v/>
      </c>
      <c r="BM63" s="353" t="str">
        <f>CONCATENATE('Fy1 mål alla nivåer'!BM69)</f>
        <v/>
      </c>
      <c r="BN63" s="353" t="str">
        <f>CONCATENATE('Fy1 mål alla nivåer'!CL69)</f>
        <v/>
      </c>
      <c r="BO63" s="353" t="str">
        <f>CONCATENATE('Fy1 mål alla nivåer'!CM69)</f>
        <v>X</v>
      </c>
      <c r="BP63" s="353" t="str">
        <f>CONCATENATE('Fy1 mål alla nivåer'!CN69)</f>
        <v>0</v>
      </c>
      <c r="BQ63" s="353" t="str">
        <f>CONCATENATE('Fy1 mål alla nivåer'!CO69)</f>
        <v>0</v>
      </c>
      <c r="BR63" s="353" t="str">
        <f>CONCATENATE('Fy1 mål alla nivåer'!CP69)</f>
        <v>0</v>
      </c>
      <c r="BS63" s="353" t="str">
        <f>CONCATENATE('Fy1 mål alla nivåer'!CQ69)</f>
        <v>0</v>
      </c>
      <c r="BT63" s="353" t="str">
        <f>CONCATENATE('Fy1 mål alla nivåer'!CR69)</f>
        <v>0</v>
      </c>
      <c r="BU63" s="353" t="str">
        <f>CONCATENATE('Fy1 mål alla nivåer'!CS69)</f>
        <v>0</v>
      </c>
      <c r="BV63" s="353" t="str">
        <f>CONCATENATE('Fy1 mål alla nivåer'!CT69)</f>
        <v>F</v>
      </c>
      <c r="BW63" s="324"/>
      <c r="BX63" s="354">
        <v>58</v>
      </c>
    </row>
    <row r="64" spans="1:76" ht="15" x14ac:dyDescent="0.25">
      <c r="A64" s="365" t="str">
        <f>CONCATENATE('Fy1 mål alla nivåer'!A70)</f>
        <v/>
      </c>
      <c r="B64" s="365" t="str">
        <f>CONCATENATE('Fy1 mål alla nivåer'!B70)</f>
        <v>Elev 59</v>
      </c>
      <c r="C64" s="365" t="str">
        <f>CONCATENATE('Fy1 mål alla nivåer'!C70)</f>
        <v/>
      </c>
      <c r="D64" s="365" t="str">
        <f>CONCATENATE('Fy1 mål alla nivåer'!D70)</f>
        <v/>
      </c>
      <c r="E64" s="365" t="str">
        <f>CONCATENATE('Fy1 mål alla nivåer'!E70)</f>
        <v/>
      </c>
      <c r="F64" s="353" t="str">
        <f>CONCATENATE('Fy1 mål alla nivåer'!F70)</f>
        <v/>
      </c>
      <c r="G64" s="353" t="str">
        <f>CONCATENATE('Fy1 mål alla nivåer'!G70)</f>
        <v/>
      </c>
      <c r="H64" s="353" t="str">
        <f>CONCATENATE('Fy1 mål alla nivåer'!H70)</f>
        <v/>
      </c>
      <c r="I64" s="353" t="str">
        <f>CONCATENATE('Fy1 mål alla nivåer'!I70)</f>
        <v/>
      </c>
      <c r="J64" s="353" t="str">
        <f>CONCATENATE('Fy1 mål alla nivåer'!J70)</f>
        <v/>
      </c>
      <c r="K64" s="353" t="str">
        <f>CONCATENATE('Fy1 mål alla nivåer'!K70)</f>
        <v/>
      </c>
      <c r="L64" s="353" t="str">
        <f>CONCATENATE('Fy1 mål alla nivåer'!L70)</f>
        <v/>
      </c>
      <c r="M64" s="353" t="str">
        <f>CONCATENATE('Fy1 mål alla nivåer'!M70)</f>
        <v/>
      </c>
      <c r="N64" s="353" t="str">
        <f>CONCATENATE('Fy1 mål alla nivåer'!N70)</f>
        <v/>
      </c>
      <c r="O64" s="353" t="str">
        <f>CONCATENATE('Fy1 mål alla nivåer'!O70)</f>
        <v/>
      </c>
      <c r="P64" s="353" t="str">
        <f>CONCATENATE('Fy1 mål alla nivåer'!P70)</f>
        <v/>
      </c>
      <c r="Q64" s="353" t="str">
        <f>CONCATENATE('Fy1 mål alla nivåer'!Q70)</f>
        <v/>
      </c>
      <c r="R64" s="353" t="str">
        <f>CONCATENATE('Fy1 mål alla nivåer'!R70)</f>
        <v/>
      </c>
      <c r="S64" s="353" t="str">
        <f>CONCATENATE('Fy1 mål alla nivåer'!S70)</f>
        <v/>
      </c>
      <c r="T64" s="353" t="str">
        <f>CONCATENATE('Fy1 mål alla nivåer'!T70)</f>
        <v/>
      </c>
      <c r="U64" s="353" t="str">
        <f>CONCATENATE('Fy1 mål alla nivåer'!U70)</f>
        <v/>
      </c>
      <c r="V64" s="353" t="str">
        <f>CONCATENATE('Fy1 mål alla nivåer'!V70)</f>
        <v/>
      </c>
      <c r="W64" s="353" t="str">
        <f>CONCATENATE('Fy1 mål alla nivåer'!W70)</f>
        <v/>
      </c>
      <c r="X64" s="353" t="str">
        <f>CONCATENATE('Fy1 mål alla nivåer'!X70)</f>
        <v/>
      </c>
      <c r="Y64" s="353" t="str">
        <f>CONCATENATE('Fy1 mål alla nivåer'!Y70)</f>
        <v/>
      </c>
      <c r="Z64" s="353" t="str">
        <f>CONCATENATE('Fy1 mål alla nivåer'!Z70)</f>
        <v/>
      </c>
      <c r="AA64" s="353" t="str">
        <f>CONCATENATE('Fy1 mål alla nivåer'!AA70)</f>
        <v/>
      </c>
      <c r="AB64" s="353" t="str">
        <f>CONCATENATE('Fy1 mål alla nivåer'!AB70)</f>
        <v/>
      </c>
      <c r="AC64" s="353" t="str">
        <f>CONCATENATE('Fy1 mål alla nivåer'!AC70)</f>
        <v/>
      </c>
      <c r="AD64" s="353" t="str">
        <f>CONCATENATE('Fy1 mål alla nivåer'!AD70)</f>
        <v/>
      </c>
      <c r="AE64" s="353" t="str">
        <f>CONCATENATE('Fy1 mål alla nivåer'!AE70)</f>
        <v/>
      </c>
      <c r="AF64" s="353" t="str">
        <f>CONCATENATE('Fy1 mål alla nivåer'!AF70)</f>
        <v/>
      </c>
      <c r="AG64" s="353" t="str">
        <f>CONCATENATE('Fy1 mål alla nivåer'!AG70)</f>
        <v/>
      </c>
      <c r="AH64" s="353" t="str">
        <f>CONCATENATE('Fy1 mål alla nivåer'!AH70)</f>
        <v/>
      </c>
      <c r="AI64" s="353" t="str">
        <f>CONCATENATE('Fy1 mål alla nivåer'!AI70)</f>
        <v/>
      </c>
      <c r="AJ64" s="353" t="str">
        <f>CONCATENATE('Fy1 mål alla nivåer'!AJ70)</f>
        <v/>
      </c>
      <c r="AK64" s="353" t="str">
        <f>CONCATENATE('Fy1 mål alla nivåer'!AK70)</f>
        <v/>
      </c>
      <c r="AL64" s="353" t="str">
        <f>CONCATENATE('Fy1 mål alla nivåer'!AL70)</f>
        <v/>
      </c>
      <c r="AM64" s="353" t="str">
        <f>CONCATENATE('Fy1 mål alla nivåer'!AM70)</f>
        <v/>
      </c>
      <c r="AN64" s="353" t="str">
        <f>CONCATENATE('Fy1 mål alla nivåer'!AN70)</f>
        <v/>
      </c>
      <c r="AO64" s="353" t="str">
        <f>CONCATENATE('Fy1 mål alla nivåer'!AO70)</f>
        <v/>
      </c>
      <c r="AP64" s="353" t="str">
        <f>CONCATENATE('Fy1 mål alla nivåer'!AP70)</f>
        <v/>
      </c>
      <c r="AQ64" s="353" t="str">
        <f>CONCATENATE('Fy1 mål alla nivåer'!AQ70)</f>
        <v/>
      </c>
      <c r="AR64" s="353" t="str">
        <f>CONCATENATE('Fy1 mål alla nivåer'!AR70)</f>
        <v/>
      </c>
      <c r="AS64" s="353" t="str">
        <f>CONCATENATE('Fy1 mål alla nivåer'!AS70)</f>
        <v/>
      </c>
      <c r="AT64" s="353" t="str">
        <f>CONCATENATE('Fy1 mål alla nivåer'!AT70)</f>
        <v/>
      </c>
      <c r="AU64" s="353" t="str">
        <f>CONCATENATE('Fy1 mål alla nivåer'!AU70)</f>
        <v/>
      </c>
      <c r="AV64" s="353" t="str">
        <f>CONCATENATE('Fy1 mål alla nivåer'!AV70)</f>
        <v/>
      </c>
      <c r="AW64" s="353" t="str">
        <f>CONCATENATE('Fy1 mål alla nivåer'!AW70)</f>
        <v/>
      </c>
      <c r="AX64" s="353" t="str">
        <f>CONCATENATE('Fy1 mål alla nivåer'!AX70)</f>
        <v/>
      </c>
      <c r="AY64" s="353" t="str">
        <f>CONCATENATE('Fy1 mål alla nivåer'!AY70)</f>
        <v/>
      </c>
      <c r="AZ64" s="353" t="str">
        <f>CONCATENATE('Fy1 mål alla nivåer'!AZ70)</f>
        <v/>
      </c>
      <c r="BA64" s="353" t="str">
        <f>CONCATENATE('Fy1 mål alla nivåer'!BA70)</f>
        <v/>
      </c>
      <c r="BB64" s="353" t="str">
        <f>CONCATENATE('Fy1 mål alla nivåer'!BB70)</f>
        <v/>
      </c>
      <c r="BC64" s="353" t="str">
        <f>CONCATENATE('Fy1 mål alla nivåer'!BC70)</f>
        <v/>
      </c>
      <c r="BD64" s="353" t="str">
        <f>CONCATENATE('Fy1 mål alla nivåer'!BD70)</f>
        <v/>
      </c>
      <c r="BE64" s="353" t="str">
        <f>CONCATENATE('Fy1 mål alla nivåer'!BE70)</f>
        <v/>
      </c>
      <c r="BF64" s="353" t="str">
        <f>CONCATENATE('Fy1 mål alla nivåer'!BF70)</f>
        <v/>
      </c>
      <c r="BG64" s="353" t="str">
        <f>CONCATENATE('Fy1 mål alla nivåer'!BG70)</f>
        <v/>
      </c>
      <c r="BH64" s="353" t="str">
        <f>CONCATENATE('Fy1 mål alla nivåer'!BH70)</f>
        <v/>
      </c>
      <c r="BI64" s="353" t="str">
        <f>CONCATENATE('Fy1 mål alla nivåer'!BI70)</f>
        <v/>
      </c>
      <c r="BJ64" s="353" t="str">
        <f>CONCATENATE('Fy1 mål alla nivåer'!BJ70)</f>
        <v/>
      </c>
      <c r="BK64" s="353" t="str">
        <f>CONCATENATE('Fy1 mål alla nivåer'!BK70)</f>
        <v/>
      </c>
      <c r="BL64" s="353" t="str">
        <f>CONCATENATE('Fy1 mål alla nivåer'!BL70)</f>
        <v/>
      </c>
      <c r="BM64" s="353" t="str">
        <f>CONCATENATE('Fy1 mål alla nivåer'!BM70)</f>
        <v/>
      </c>
      <c r="BN64" s="353" t="str">
        <f>CONCATENATE('Fy1 mål alla nivåer'!CL70)</f>
        <v/>
      </c>
      <c r="BO64" s="353" t="str">
        <f>CONCATENATE('Fy1 mål alla nivåer'!CM70)</f>
        <v>X</v>
      </c>
      <c r="BP64" s="353" t="str">
        <f>CONCATENATE('Fy1 mål alla nivåer'!CN70)</f>
        <v>0</v>
      </c>
      <c r="BQ64" s="353" t="str">
        <f>CONCATENATE('Fy1 mål alla nivåer'!CO70)</f>
        <v>0</v>
      </c>
      <c r="BR64" s="353" t="str">
        <f>CONCATENATE('Fy1 mål alla nivåer'!CP70)</f>
        <v>0</v>
      </c>
      <c r="BS64" s="353" t="str">
        <f>CONCATENATE('Fy1 mål alla nivåer'!CQ70)</f>
        <v>0</v>
      </c>
      <c r="BT64" s="353" t="str">
        <f>CONCATENATE('Fy1 mål alla nivåer'!CR70)</f>
        <v>0</v>
      </c>
      <c r="BU64" s="353" t="str">
        <f>CONCATENATE('Fy1 mål alla nivåer'!CS70)</f>
        <v>0</v>
      </c>
      <c r="BV64" s="353" t="str">
        <f>CONCATENATE('Fy1 mål alla nivåer'!CT70)</f>
        <v>F</v>
      </c>
      <c r="BW64" s="324"/>
      <c r="BX64" s="354">
        <v>59</v>
      </c>
    </row>
    <row r="65" spans="1:76" ht="15" x14ac:dyDescent="0.25">
      <c r="A65" s="365" t="str">
        <f>CONCATENATE('Fy1 mål alla nivåer'!A71)</f>
        <v/>
      </c>
      <c r="B65" s="365" t="str">
        <f>CONCATENATE('Fy1 mål alla nivåer'!B71)</f>
        <v>Elev 60</v>
      </c>
      <c r="C65" s="365" t="str">
        <f>CONCATENATE('Fy1 mål alla nivåer'!C71)</f>
        <v/>
      </c>
      <c r="D65" s="365" t="str">
        <f>CONCATENATE('Fy1 mål alla nivåer'!D71)</f>
        <v/>
      </c>
      <c r="E65" s="365" t="str">
        <f>CONCATENATE('Fy1 mål alla nivåer'!E71)</f>
        <v/>
      </c>
      <c r="F65" s="353" t="str">
        <f>CONCATENATE('Fy1 mål alla nivåer'!F71)</f>
        <v/>
      </c>
      <c r="G65" s="353" t="str">
        <f>CONCATENATE('Fy1 mål alla nivåer'!G71)</f>
        <v/>
      </c>
      <c r="H65" s="353" t="str">
        <f>CONCATENATE('Fy1 mål alla nivåer'!H71)</f>
        <v/>
      </c>
      <c r="I65" s="353" t="str">
        <f>CONCATENATE('Fy1 mål alla nivåer'!I71)</f>
        <v/>
      </c>
      <c r="J65" s="353" t="str">
        <f>CONCATENATE('Fy1 mål alla nivåer'!J71)</f>
        <v/>
      </c>
      <c r="K65" s="353" t="str">
        <f>CONCATENATE('Fy1 mål alla nivåer'!K71)</f>
        <v/>
      </c>
      <c r="L65" s="353" t="str">
        <f>CONCATENATE('Fy1 mål alla nivåer'!L71)</f>
        <v/>
      </c>
      <c r="M65" s="353" t="str">
        <f>CONCATENATE('Fy1 mål alla nivåer'!M71)</f>
        <v/>
      </c>
      <c r="N65" s="353" t="str">
        <f>CONCATENATE('Fy1 mål alla nivåer'!N71)</f>
        <v/>
      </c>
      <c r="O65" s="353" t="str">
        <f>CONCATENATE('Fy1 mål alla nivåer'!O71)</f>
        <v/>
      </c>
      <c r="P65" s="353" t="str">
        <f>CONCATENATE('Fy1 mål alla nivåer'!P71)</f>
        <v/>
      </c>
      <c r="Q65" s="353" t="str">
        <f>CONCATENATE('Fy1 mål alla nivåer'!Q71)</f>
        <v/>
      </c>
      <c r="R65" s="353" t="str">
        <f>CONCATENATE('Fy1 mål alla nivåer'!R71)</f>
        <v/>
      </c>
      <c r="S65" s="353" t="str">
        <f>CONCATENATE('Fy1 mål alla nivåer'!S71)</f>
        <v/>
      </c>
      <c r="T65" s="353" t="str">
        <f>CONCATENATE('Fy1 mål alla nivåer'!T71)</f>
        <v/>
      </c>
      <c r="U65" s="353" t="str">
        <f>CONCATENATE('Fy1 mål alla nivåer'!U71)</f>
        <v/>
      </c>
      <c r="V65" s="353" t="str">
        <f>CONCATENATE('Fy1 mål alla nivåer'!V71)</f>
        <v/>
      </c>
      <c r="W65" s="353" t="str">
        <f>CONCATENATE('Fy1 mål alla nivåer'!W71)</f>
        <v/>
      </c>
      <c r="X65" s="353" t="str">
        <f>CONCATENATE('Fy1 mål alla nivåer'!X71)</f>
        <v/>
      </c>
      <c r="Y65" s="353" t="str">
        <f>CONCATENATE('Fy1 mål alla nivåer'!Y71)</f>
        <v/>
      </c>
      <c r="Z65" s="353" t="str">
        <f>CONCATENATE('Fy1 mål alla nivåer'!Z71)</f>
        <v/>
      </c>
      <c r="AA65" s="353" t="str">
        <f>CONCATENATE('Fy1 mål alla nivåer'!AA71)</f>
        <v/>
      </c>
      <c r="AB65" s="353" t="str">
        <f>CONCATENATE('Fy1 mål alla nivåer'!AB71)</f>
        <v/>
      </c>
      <c r="AC65" s="353" t="str">
        <f>CONCATENATE('Fy1 mål alla nivåer'!AC71)</f>
        <v/>
      </c>
      <c r="AD65" s="353" t="str">
        <f>CONCATENATE('Fy1 mål alla nivåer'!AD71)</f>
        <v/>
      </c>
      <c r="AE65" s="353" t="str">
        <f>CONCATENATE('Fy1 mål alla nivåer'!AE71)</f>
        <v/>
      </c>
      <c r="AF65" s="353" t="str">
        <f>CONCATENATE('Fy1 mål alla nivåer'!AF71)</f>
        <v/>
      </c>
      <c r="AG65" s="353" t="str">
        <f>CONCATENATE('Fy1 mål alla nivåer'!AG71)</f>
        <v/>
      </c>
      <c r="AH65" s="353" t="str">
        <f>CONCATENATE('Fy1 mål alla nivåer'!AH71)</f>
        <v/>
      </c>
      <c r="AI65" s="353" t="str">
        <f>CONCATENATE('Fy1 mål alla nivåer'!AI71)</f>
        <v/>
      </c>
      <c r="AJ65" s="353" t="str">
        <f>CONCATENATE('Fy1 mål alla nivåer'!AJ71)</f>
        <v/>
      </c>
      <c r="AK65" s="353" t="str">
        <f>CONCATENATE('Fy1 mål alla nivåer'!AK71)</f>
        <v/>
      </c>
      <c r="AL65" s="353" t="str">
        <f>CONCATENATE('Fy1 mål alla nivåer'!AL71)</f>
        <v/>
      </c>
      <c r="AM65" s="353" t="str">
        <f>CONCATENATE('Fy1 mål alla nivåer'!AM71)</f>
        <v/>
      </c>
      <c r="AN65" s="353" t="str">
        <f>CONCATENATE('Fy1 mål alla nivåer'!AN71)</f>
        <v/>
      </c>
      <c r="AO65" s="353" t="str">
        <f>CONCATENATE('Fy1 mål alla nivåer'!AO71)</f>
        <v/>
      </c>
      <c r="AP65" s="353" t="str">
        <f>CONCATENATE('Fy1 mål alla nivåer'!AP71)</f>
        <v/>
      </c>
      <c r="AQ65" s="353" t="str">
        <f>CONCATENATE('Fy1 mål alla nivåer'!AQ71)</f>
        <v/>
      </c>
      <c r="AR65" s="353" t="str">
        <f>CONCATENATE('Fy1 mål alla nivåer'!AR71)</f>
        <v/>
      </c>
      <c r="AS65" s="353" t="str">
        <f>CONCATENATE('Fy1 mål alla nivåer'!AS71)</f>
        <v/>
      </c>
      <c r="AT65" s="353" t="str">
        <f>CONCATENATE('Fy1 mål alla nivåer'!AT71)</f>
        <v/>
      </c>
      <c r="AU65" s="353" t="str">
        <f>CONCATENATE('Fy1 mål alla nivåer'!AU71)</f>
        <v/>
      </c>
      <c r="AV65" s="353" t="str">
        <f>CONCATENATE('Fy1 mål alla nivåer'!AV71)</f>
        <v/>
      </c>
      <c r="AW65" s="353" t="str">
        <f>CONCATENATE('Fy1 mål alla nivåer'!AW71)</f>
        <v/>
      </c>
      <c r="AX65" s="353" t="str">
        <f>CONCATENATE('Fy1 mål alla nivåer'!AX71)</f>
        <v/>
      </c>
      <c r="AY65" s="353" t="str">
        <f>CONCATENATE('Fy1 mål alla nivåer'!AY71)</f>
        <v/>
      </c>
      <c r="AZ65" s="353" t="str">
        <f>CONCATENATE('Fy1 mål alla nivåer'!AZ71)</f>
        <v/>
      </c>
      <c r="BA65" s="353" t="str">
        <f>CONCATENATE('Fy1 mål alla nivåer'!BA71)</f>
        <v/>
      </c>
      <c r="BB65" s="353" t="str">
        <f>CONCATENATE('Fy1 mål alla nivåer'!BB71)</f>
        <v/>
      </c>
      <c r="BC65" s="353" t="str">
        <f>CONCATENATE('Fy1 mål alla nivåer'!BC71)</f>
        <v/>
      </c>
      <c r="BD65" s="353" t="str">
        <f>CONCATENATE('Fy1 mål alla nivåer'!BD71)</f>
        <v/>
      </c>
      <c r="BE65" s="353" t="str">
        <f>CONCATENATE('Fy1 mål alla nivåer'!BE71)</f>
        <v/>
      </c>
      <c r="BF65" s="353" t="str">
        <f>CONCATENATE('Fy1 mål alla nivåer'!BF71)</f>
        <v/>
      </c>
      <c r="BG65" s="353" t="str">
        <f>CONCATENATE('Fy1 mål alla nivåer'!BG71)</f>
        <v/>
      </c>
      <c r="BH65" s="353" t="str">
        <f>CONCATENATE('Fy1 mål alla nivåer'!BH71)</f>
        <v/>
      </c>
      <c r="BI65" s="353" t="str">
        <f>CONCATENATE('Fy1 mål alla nivåer'!BI71)</f>
        <v/>
      </c>
      <c r="BJ65" s="353" t="str">
        <f>CONCATENATE('Fy1 mål alla nivåer'!BJ71)</f>
        <v/>
      </c>
      <c r="BK65" s="353" t="str">
        <f>CONCATENATE('Fy1 mål alla nivåer'!BK71)</f>
        <v/>
      </c>
      <c r="BL65" s="353" t="str">
        <f>CONCATENATE('Fy1 mål alla nivåer'!BL71)</f>
        <v/>
      </c>
      <c r="BM65" s="353" t="str">
        <f>CONCATENATE('Fy1 mål alla nivåer'!BM71)</f>
        <v/>
      </c>
      <c r="BN65" s="353" t="str">
        <f>CONCATENATE('Fy1 mål alla nivåer'!CL71)</f>
        <v/>
      </c>
      <c r="BO65" s="353" t="str">
        <f>CONCATENATE('Fy1 mål alla nivåer'!CM71)</f>
        <v>X</v>
      </c>
      <c r="BP65" s="353" t="str">
        <f>CONCATENATE('Fy1 mål alla nivåer'!CN71)</f>
        <v>0</v>
      </c>
      <c r="BQ65" s="353" t="str">
        <f>CONCATENATE('Fy1 mål alla nivåer'!CO71)</f>
        <v>0</v>
      </c>
      <c r="BR65" s="353" t="str">
        <f>CONCATENATE('Fy1 mål alla nivåer'!CP71)</f>
        <v>0</v>
      </c>
      <c r="BS65" s="353" t="str">
        <f>CONCATENATE('Fy1 mål alla nivåer'!CQ71)</f>
        <v>0</v>
      </c>
      <c r="BT65" s="353" t="str">
        <f>CONCATENATE('Fy1 mål alla nivåer'!CR71)</f>
        <v>0</v>
      </c>
      <c r="BU65" s="353" t="str">
        <f>CONCATENATE('Fy1 mål alla nivåer'!CS71)</f>
        <v>0</v>
      </c>
      <c r="BV65" s="353" t="str">
        <f>CONCATENATE('Fy1 mål alla nivåer'!CT71)</f>
        <v>F</v>
      </c>
      <c r="BW65" s="324"/>
      <c r="BX65" s="354">
        <v>60</v>
      </c>
    </row>
    <row r="66" spans="1:76" ht="15" x14ac:dyDescent="0.25">
      <c r="A66" s="365" t="str">
        <f>CONCATENATE('Fy1 mål alla nivåer'!A72)</f>
        <v/>
      </c>
      <c r="B66" s="365" t="str">
        <f>CONCATENATE('Fy1 mål alla nivåer'!B72)</f>
        <v>Elev 61</v>
      </c>
      <c r="C66" s="365" t="str">
        <f>CONCATENATE('Fy1 mål alla nivåer'!C72)</f>
        <v/>
      </c>
      <c r="D66" s="365" t="str">
        <f>CONCATENATE('Fy1 mål alla nivåer'!D72)</f>
        <v/>
      </c>
      <c r="E66" s="365" t="str">
        <f>CONCATENATE('Fy1 mål alla nivåer'!E72)</f>
        <v/>
      </c>
      <c r="F66" s="353" t="str">
        <f>CONCATENATE('Fy1 mål alla nivåer'!F72)</f>
        <v/>
      </c>
      <c r="G66" s="353" t="str">
        <f>CONCATENATE('Fy1 mål alla nivåer'!G72)</f>
        <v/>
      </c>
      <c r="H66" s="353" t="str">
        <f>CONCATENATE('Fy1 mål alla nivåer'!H72)</f>
        <v/>
      </c>
      <c r="I66" s="353" t="str">
        <f>CONCATENATE('Fy1 mål alla nivåer'!I72)</f>
        <v/>
      </c>
      <c r="J66" s="353" t="str">
        <f>CONCATENATE('Fy1 mål alla nivåer'!J72)</f>
        <v/>
      </c>
      <c r="K66" s="353" t="str">
        <f>CONCATENATE('Fy1 mål alla nivåer'!K72)</f>
        <v/>
      </c>
      <c r="L66" s="353" t="str">
        <f>CONCATENATE('Fy1 mål alla nivåer'!L72)</f>
        <v/>
      </c>
      <c r="M66" s="353" t="str">
        <f>CONCATENATE('Fy1 mål alla nivåer'!M72)</f>
        <v/>
      </c>
      <c r="N66" s="353" t="str">
        <f>CONCATENATE('Fy1 mål alla nivåer'!N72)</f>
        <v/>
      </c>
      <c r="O66" s="353" t="str">
        <f>CONCATENATE('Fy1 mål alla nivåer'!O72)</f>
        <v/>
      </c>
      <c r="P66" s="353" t="str">
        <f>CONCATENATE('Fy1 mål alla nivåer'!P72)</f>
        <v/>
      </c>
      <c r="Q66" s="353" t="str">
        <f>CONCATENATE('Fy1 mål alla nivåer'!Q72)</f>
        <v/>
      </c>
      <c r="R66" s="353" t="str">
        <f>CONCATENATE('Fy1 mål alla nivåer'!R72)</f>
        <v/>
      </c>
      <c r="S66" s="353" t="str">
        <f>CONCATENATE('Fy1 mål alla nivåer'!S72)</f>
        <v/>
      </c>
      <c r="T66" s="353" t="str">
        <f>CONCATENATE('Fy1 mål alla nivåer'!T72)</f>
        <v/>
      </c>
      <c r="U66" s="353" t="str">
        <f>CONCATENATE('Fy1 mål alla nivåer'!U72)</f>
        <v/>
      </c>
      <c r="V66" s="353" t="str">
        <f>CONCATENATE('Fy1 mål alla nivåer'!V72)</f>
        <v/>
      </c>
      <c r="W66" s="353" t="str">
        <f>CONCATENATE('Fy1 mål alla nivåer'!W72)</f>
        <v/>
      </c>
      <c r="X66" s="353" t="str">
        <f>CONCATENATE('Fy1 mål alla nivåer'!X72)</f>
        <v/>
      </c>
      <c r="Y66" s="353" t="str">
        <f>CONCATENATE('Fy1 mål alla nivåer'!Y72)</f>
        <v/>
      </c>
      <c r="Z66" s="353" t="str">
        <f>CONCATENATE('Fy1 mål alla nivåer'!Z72)</f>
        <v/>
      </c>
      <c r="AA66" s="353" t="str">
        <f>CONCATENATE('Fy1 mål alla nivåer'!AA72)</f>
        <v/>
      </c>
      <c r="AB66" s="353" t="str">
        <f>CONCATENATE('Fy1 mål alla nivåer'!AB72)</f>
        <v/>
      </c>
      <c r="AC66" s="353" t="str">
        <f>CONCATENATE('Fy1 mål alla nivåer'!AC72)</f>
        <v/>
      </c>
      <c r="AD66" s="353" t="str">
        <f>CONCATENATE('Fy1 mål alla nivåer'!AD72)</f>
        <v/>
      </c>
      <c r="AE66" s="353" t="str">
        <f>CONCATENATE('Fy1 mål alla nivåer'!AE72)</f>
        <v/>
      </c>
      <c r="AF66" s="353" t="str">
        <f>CONCATENATE('Fy1 mål alla nivåer'!AF72)</f>
        <v/>
      </c>
      <c r="AG66" s="353" t="str">
        <f>CONCATENATE('Fy1 mål alla nivåer'!AG72)</f>
        <v/>
      </c>
      <c r="AH66" s="353" t="str">
        <f>CONCATENATE('Fy1 mål alla nivåer'!AH72)</f>
        <v/>
      </c>
      <c r="AI66" s="353" t="str">
        <f>CONCATENATE('Fy1 mål alla nivåer'!AI72)</f>
        <v/>
      </c>
      <c r="AJ66" s="353" t="str">
        <f>CONCATENATE('Fy1 mål alla nivåer'!AJ72)</f>
        <v/>
      </c>
      <c r="AK66" s="353" t="str">
        <f>CONCATENATE('Fy1 mål alla nivåer'!AK72)</f>
        <v/>
      </c>
      <c r="AL66" s="353" t="str">
        <f>CONCATENATE('Fy1 mål alla nivåer'!AL72)</f>
        <v/>
      </c>
      <c r="AM66" s="353" t="str">
        <f>CONCATENATE('Fy1 mål alla nivåer'!AM72)</f>
        <v/>
      </c>
      <c r="AN66" s="353" t="str">
        <f>CONCATENATE('Fy1 mål alla nivåer'!AN72)</f>
        <v/>
      </c>
      <c r="AO66" s="353" t="str">
        <f>CONCATENATE('Fy1 mål alla nivåer'!AO72)</f>
        <v/>
      </c>
      <c r="AP66" s="353" t="str">
        <f>CONCATENATE('Fy1 mål alla nivåer'!AP72)</f>
        <v/>
      </c>
      <c r="AQ66" s="353" t="str">
        <f>CONCATENATE('Fy1 mål alla nivåer'!AQ72)</f>
        <v/>
      </c>
      <c r="AR66" s="353" t="str">
        <f>CONCATENATE('Fy1 mål alla nivåer'!AR72)</f>
        <v/>
      </c>
      <c r="AS66" s="353" t="str">
        <f>CONCATENATE('Fy1 mål alla nivåer'!AS72)</f>
        <v/>
      </c>
      <c r="AT66" s="353" t="str">
        <f>CONCATENATE('Fy1 mål alla nivåer'!AT72)</f>
        <v/>
      </c>
      <c r="AU66" s="353" t="str">
        <f>CONCATENATE('Fy1 mål alla nivåer'!AU72)</f>
        <v/>
      </c>
      <c r="AV66" s="353" t="str">
        <f>CONCATENATE('Fy1 mål alla nivåer'!AV72)</f>
        <v/>
      </c>
      <c r="AW66" s="353" t="str">
        <f>CONCATENATE('Fy1 mål alla nivåer'!AW72)</f>
        <v/>
      </c>
      <c r="AX66" s="353" t="str">
        <f>CONCATENATE('Fy1 mål alla nivåer'!AX72)</f>
        <v/>
      </c>
      <c r="AY66" s="353" t="str">
        <f>CONCATENATE('Fy1 mål alla nivåer'!AY72)</f>
        <v/>
      </c>
      <c r="AZ66" s="353" t="str">
        <f>CONCATENATE('Fy1 mål alla nivåer'!AZ72)</f>
        <v/>
      </c>
      <c r="BA66" s="353" t="str">
        <f>CONCATENATE('Fy1 mål alla nivåer'!BA72)</f>
        <v/>
      </c>
      <c r="BB66" s="353" t="str">
        <f>CONCATENATE('Fy1 mål alla nivåer'!BB72)</f>
        <v/>
      </c>
      <c r="BC66" s="353" t="str">
        <f>CONCATENATE('Fy1 mål alla nivåer'!BC72)</f>
        <v/>
      </c>
      <c r="BD66" s="353" t="str">
        <f>CONCATENATE('Fy1 mål alla nivåer'!BD72)</f>
        <v/>
      </c>
      <c r="BE66" s="353" t="str">
        <f>CONCATENATE('Fy1 mål alla nivåer'!BE72)</f>
        <v/>
      </c>
      <c r="BF66" s="353" t="str">
        <f>CONCATENATE('Fy1 mål alla nivåer'!BF72)</f>
        <v/>
      </c>
      <c r="BG66" s="353" t="str">
        <f>CONCATENATE('Fy1 mål alla nivåer'!BG72)</f>
        <v/>
      </c>
      <c r="BH66" s="353" t="str">
        <f>CONCATENATE('Fy1 mål alla nivåer'!BH72)</f>
        <v/>
      </c>
      <c r="BI66" s="353" t="str">
        <f>CONCATENATE('Fy1 mål alla nivåer'!BI72)</f>
        <v/>
      </c>
      <c r="BJ66" s="353" t="str">
        <f>CONCATENATE('Fy1 mål alla nivåer'!BJ72)</f>
        <v/>
      </c>
      <c r="BK66" s="353" t="str">
        <f>CONCATENATE('Fy1 mål alla nivåer'!BK72)</f>
        <v/>
      </c>
      <c r="BL66" s="353" t="str">
        <f>CONCATENATE('Fy1 mål alla nivåer'!BL72)</f>
        <v/>
      </c>
      <c r="BM66" s="353" t="str">
        <f>CONCATENATE('Fy1 mål alla nivåer'!BM72)</f>
        <v/>
      </c>
      <c r="BN66" s="353" t="str">
        <f>CONCATENATE('Fy1 mål alla nivåer'!CL72)</f>
        <v/>
      </c>
      <c r="BO66" s="353" t="str">
        <f>CONCATENATE('Fy1 mål alla nivåer'!CM72)</f>
        <v>X</v>
      </c>
      <c r="BP66" s="353" t="str">
        <f>CONCATENATE('Fy1 mål alla nivåer'!CN72)</f>
        <v>0</v>
      </c>
      <c r="BQ66" s="353" t="str">
        <f>CONCATENATE('Fy1 mål alla nivåer'!CO72)</f>
        <v>0</v>
      </c>
      <c r="BR66" s="353" t="str">
        <f>CONCATENATE('Fy1 mål alla nivåer'!CP72)</f>
        <v>0</v>
      </c>
      <c r="BS66" s="353" t="str">
        <f>CONCATENATE('Fy1 mål alla nivåer'!CQ72)</f>
        <v>0</v>
      </c>
      <c r="BT66" s="353" t="str">
        <f>CONCATENATE('Fy1 mål alla nivåer'!CR72)</f>
        <v>0</v>
      </c>
      <c r="BU66" s="353" t="str">
        <f>CONCATENATE('Fy1 mål alla nivåer'!CS72)</f>
        <v>0</v>
      </c>
      <c r="BV66" s="353" t="str">
        <f>CONCATENATE('Fy1 mål alla nivåer'!CT72)</f>
        <v>F</v>
      </c>
      <c r="BW66" s="324"/>
      <c r="BX66" s="354">
        <v>61</v>
      </c>
    </row>
    <row r="67" spans="1:76" ht="15" x14ac:dyDescent="0.25">
      <c r="A67" s="365" t="str">
        <f>CONCATENATE('Fy1 mål alla nivåer'!A73)</f>
        <v/>
      </c>
      <c r="B67" s="365" t="str">
        <f>CONCATENATE('Fy1 mål alla nivåer'!B73)</f>
        <v>Elev 62</v>
      </c>
      <c r="C67" s="365" t="str">
        <f>CONCATENATE('Fy1 mål alla nivåer'!C73)</f>
        <v/>
      </c>
      <c r="D67" s="365" t="str">
        <f>CONCATENATE('Fy1 mål alla nivåer'!D73)</f>
        <v/>
      </c>
      <c r="E67" s="365" t="str">
        <f>CONCATENATE('Fy1 mål alla nivåer'!E73)</f>
        <v/>
      </c>
      <c r="F67" s="353" t="str">
        <f>CONCATENATE('Fy1 mål alla nivåer'!F73)</f>
        <v/>
      </c>
      <c r="G67" s="353" t="str">
        <f>CONCATENATE('Fy1 mål alla nivåer'!G73)</f>
        <v/>
      </c>
      <c r="H67" s="353" t="str">
        <f>CONCATENATE('Fy1 mål alla nivåer'!H73)</f>
        <v/>
      </c>
      <c r="I67" s="353" t="str">
        <f>CONCATENATE('Fy1 mål alla nivåer'!I73)</f>
        <v/>
      </c>
      <c r="J67" s="353" t="str">
        <f>CONCATENATE('Fy1 mål alla nivåer'!J73)</f>
        <v/>
      </c>
      <c r="K67" s="353" t="str">
        <f>CONCATENATE('Fy1 mål alla nivåer'!K73)</f>
        <v/>
      </c>
      <c r="L67" s="353" t="str">
        <f>CONCATENATE('Fy1 mål alla nivåer'!L73)</f>
        <v/>
      </c>
      <c r="M67" s="353" t="str">
        <f>CONCATENATE('Fy1 mål alla nivåer'!M73)</f>
        <v/>
      </c>
      <c r="N67" s="353" t="str">
        <f>CONCATENATE('Fy1 mål alla nivåer'!N73)</f>
        <v/>
      </c>
      <c r="O67" s="353" t="str">
        <f>CONCATENATE('Fy1 mål alla nivåer'!O73)</f>
        <v/>
      </c>
      <c r="P67" s="353" t="str">
        <f>CONCATENATE('Fy1 mål alla nivåer'!P73)</f>
        <v/>
      </c>
      <c r="Q67" s="353" t="str">
        <f>CONCATENATE('Fy1 mål alla nivåer'!Q73)</f>
        <v/>
      </c>
      <c r="R67" s="353" t="str">
        <f>CONCATENATE('Fy1 mål alla nivåer'!R73)</f>
        <v/>
      </c>
      <c r="S67" s="353" t="str">
        <f>CONCATENATE('Fy1 mål alla nivåer'!S73)</f>
        <v/>
      </c>
      <c r="T67" s="353" t="str">
        <f>CONCATENATE('Fy1 mål alla nivåer'!T73)</f>
        <v/>
      </c>
      <c r="U67" s="353" t="str">
        <f>CONCATENATE('Fy1 mål alla nivåer'!U73)</f>
        <v/>
      </c>
      <c r="V67" s="353" t="str">
        <f>CONCATENATE('Fy1 mål alla nivåer'!V73)</f>
        <v/>
      </c>
      <c r="W67" s="353" t="str">
        <f>CONCATENATE('Fy1 mål alla nivåer'!W73)</f>
        <v/>
      </c>
      <c r="X67" s="353" t="str">
        <f>CONCATENATE('Fy1 mål alla nivåer'!X73)</f>
        <v/>
      </c>
      <c r="Y67" s="353" t="str">
        <f>CONCATENATE('Fy1 mål alla nivåer'!Y73)</f>
        <v/>
      </c>
      <c r="Z67" s="353" t="str">
        <f>CONCATENATE('Fy1 mål alla nivåer'!Z73)</f>
        <v/>
      </c>
      <c r="AA67" s="353" t="str">
        <f>CONCATENATE('Fy1 mål alla nivåer'!AA73)</f>
        <v/>
      </c>
      <c r="AB67" s="353" t="str">
        <f>CONCATENATE('Fy1 mål alla nivåer'!AB73)</f>
        <v/>
      </c>
      <c r="AC67" s="353" t="str">
        <f>CONCATENATE('Fy1 mål alla nivåer'!AC73)</f>
        <v/>
      </c>
      <c r="AD67" s="353" t="str">
        <f>CONCATENATE('Fy1 mål alla nivåer'!AD73)</f>
        <v/>
      </c>
      <c r="AE67" s="353" t="str">
        <f>CONCATENATE('Fy1 mål alla nivåer'!AE73)</f>
        <v/>
      </c>
      <c r="AF67" s="353" t="str">
        <f>CONCATENATE('Fy1 mål alla nivåer'!AF73)</f>
        <v/>
      </c>
      <c r="AG67" s="353" t="str">
        <f>CONCATENATE('Fy1 mål alla nivåer'!AG73)</f>
        <v/>
      </c>
      <c r="AH67" s="353" t="str">
        <f>CONCATENATE('Fy1 mål alla nivåer'!AH73)</f>
        <v/>
      </c>
      <c r="AI67" s="353" t="str">
        <f>CONCATENATE('Fy1 mål alla nivåer'!AI73)</f>
        <v/>
      </c>
      <c r="AJ67" s="353" t="str">
        <f>CONCATENATE('Fy1 mål alla nivåer'!AJ73)</f>
        <v/>
      </c>
      <c r="AK67" s="353" t="str">
        <f>CONCATENATE('Fy1 mål alla nivåer'!AK73)</f>
        <v/>
      </c>
      <c r="AL67" s="353" t="str">
        <f>CONCATENATE('Fy1 mål alla nivåer'!AL73)</f>
        <v/>
      </c>
      <c r="AM67" s="353" t="str">
        <f>CONCATENATE('Fy1 mål alla nivåer'!AM73)</f>
        <v/>
      </c>
      <c r="AN67" s="353" t="str">
        <f>CONCATENATE('Fy1 mål alla nivåer'!AN73)</f>
        <v/>
      </c>
      <c r="AO67" s="353" t="str">
        <f>CONCATENATE('Fy1 mål alla nivåer'!AO73)</f>
        <v/>
      </c>
      <c r="AP67" s="353" t="str">
        <f>CONCATENATE('Fy1 mål alla nivåer'!AP73)</f>
        <v/>
      </c>
      <c r="AQ67" s="353" t="str">
        <f>CONCATENATE('Fy1 mål alla nivåer'!AQ73)</f>
        <v/>
      </c>
      <c r="AR67" s="353" t="str">
        <f>CONCATENATE('Fy1 mål alla nivåer'!AR73)</f>
        <v/>
      </c>
      <c r="AS67" s="353" t="str">
        <f>CONCATENATE('Fy1 mål alla nivåer'!AS73)</f>
        <v/>
      </c>
      <c r="AT67" s="353" t="str">
        <f>CONCATENATE('Fy1 mål alla nivåer'!AT73)</f>
        <v/>
      </c>
      <c r="AU67" s="353" t="str">
        <f>CONCATENATE('Fy1 mål alla nivåer'!AU73)</f>
        <v/>
      </c>
      <c r="AV67" s="353" t="str">
        <f>CONCATENATE('Fy1 mål alla nivåer'!AV73)</f>
        <v/>
      </c>
      <c r="AW67" s="353" t="str">
        <f>CONCATENATE('Fy1 mål alla nivåer'!AW73)</f>
        <v/>
      </c>
      <c r="AX67" s="353" t="str">
        <f>CONCATENATE('Fy1 mål alla nivåer'!AX73)</f>
        <v/>
      </c>
      <c r="AY67" s="353" t="str">
        <f>CONCATENATE('Fy1 mål alla nivåer'!AY73)</f>
        <v/>
      </c>
      <c r="AZ67" s="353" t="str">
        <f>CONCATENATE('Fy1 mål alla nivåer'!AZ73)</f>
        <v/>
      </c>
      <c r="BA67" s="353" t="str">
        <f>CONCATENATE('Fy1 mål alla nivåer'!BA73)</f>
        <v/>
      </c>
      <c r="BB67" s="353" t="str">
        <f>CONCATENATE('Fy1 mål alla nivåer'!BB73)</f>
        <v/>
      </c>
      <c r="BC67" s="353" t="str">
        <f>CONCATENATE('Fy1 mål alla nivåer'!BC73)</f>
        <v/>
      </c>
      <c r="BD67" s="353" t="str">
        <f>CONCATENATE('Fy1 mål alla nivåer'!BD73)</f>
        <v/>
      </c>
      <c r="BE67" s="353" t="str">
        <f>CONCATENATE('Fy1 mål alla nivåer'!BE73)</f>
        <v/>
      </c>
      <c r="BF67" s="353" t="str">
        <f>CONCATENATE('Fy1 mål alla nivåer'!BF73)</f>
        <v/>
      </c>
      <c r="BG67" s="353" t="str">
        <f>CONCATENATE('Fy1 mål alla nivåer'!BG73)</f>
        <v/>
      </c>
      <c r="BH67" s="353" t="str">
        <f>CONCATENATE('Fy1 mål alla nivåer'!BH73)</f>
        <v/>
      </c>
      <c r="BI67" s="353" t="str">
        <f>CONCATENATE('Fy1 mål alla nivåer'!BI73)</f>
        <v/>
      </c>
      <c r="BJ67" s="353" t="str">
        <f>CONCATENATE('Fy1 mål alla nivåer'!BJ73)</f>
        <v/>
      </c>
      <c r="BK67" s="353" t="str">
        <f>CONCATENATE('Fy1 mål alla nivåer'!BK73)</f>
        <v/>
      </c>
      <c r="BL67" s="353" t="str">
        <f>CONCATENATE('Fy1 mål alla nivåer'!BL73)</f>
        <v/>
      </c>
      <c r="BM67" s="353" t="str">
        <f>CONCATENATE('Fy1 mål alla nivåer'!BM73)</f>
        <v/>
      </c>
      <c r="BN67" s="353" t="str">
        <f>CONCATENATE('Fy1 mål alla nivåer'!CL73)</f>
        <v/>
      </c>
      <c r="BO67" s="353" t="str">
        <f>CONCATENATE('Fy1 mål alla nivåer'!CM73)</f>
        <v>X</v>
      </c>
      <c r="BP67" s="353" t="str">
        <f>CONCATENATE('Fy1 mål alla nivåer'!CN73)</f>
        <v>0</v>
      </c>
      <c r="BQ67" s="353" t="str">
        <f>CONCATENATE('Fy1 mål alla nivåer'!CO73)</f>
        <v>0</v>
      </c>
      <c r="BR67" s="353" t="str">
        <f>CONCATENATE('Fy1 mål alla nivåer'!CP73)</f>
        <v>0</v>
      </c>
      <c r="BS67" s="353" t="str">
        <f>CONCATENATE('Fy1 mål alla nivåer'!CQ73)</f>
        <v>0</v>
      </c>
      <c r="BT67" s="353" t="str">
        <f>CONCATENATE('Fy1 mål alla nivåer'!CR73)</f>
        <v>0</v>
      </c>
      <c r="BU67" s="353" t="str">
        <f>CONCATENATE('Fy1 mål alla nivåer'!CS73)</f>
        <v>0</v>
      </c>
      <c r="BV67" s="353" t="str">
        <f>CONCATENATE('Fy1 mål alla nivåer'!CT73)</f>
        <v>F</v>
      </c>
      <c r="BW67" s="324"/>
      <c r="BX67" s="354">
        <v>62</v>
      </c>
    </row>
    <row r="68" spans="1:76" ht="15" x14ac:dyDescent="0.25">
      <c r="A68" s="365" t="str">
        <f>CONCATENATE('Fy1 mål alla nivåer'!A74)</f>
        <v/>
      </c>
      <c r="B68" s="365" t="str">
        <f>CONCATENATE('Fy1 mål alla nivåer'!B74)</f>
        <v>Elev 63</v>
      </c>
      <c r="C68" s="365" t="str">
        <f>CONCATENATE('Fy1 mål alla nivåer'!C74)</f>
        <v/>
      </c>
      <c r="D68" s="365" t="str">
        <f>CONCATENATE('Fy1 mål alla nivåer'!D74)</f>
        <v/>
      </c>
      <c r="E68" s="365" t="str">
        <f>CONCATENATE('Fy1 mål alla nivåer'!E74)</f>
        <v/>
      </c>
      <c r="F68" s="353" t="str">
        <f>CONCATENATE('Fy1 mål alla nivåer'!F74)</f>
        <v/>
      </c>
      <c r="G68" s="353" t="str">
        <f>CONCATENATE('Fy1 mål alla nivåer'!G74)</f>
        <v/>
      </c>
      <c r="H68" s="353" t="str">
        <f>CONCATENATE('Fy1 mål alla nivåer'!H74)</f>
        <v/>
      </c>
      <c r="I68" s="353" t="str">
        <f>CONCATENATE('Fy1 mål alla nivåer'!I74)</f>
        <v/>
      </c>
      <c r="J68" s="353" t="str">
        <f>CONCATENATE('Fy1 mål alla nivåer'!J74)</f>
        <v/>
      </c>
      <c r="K68" s="353" t="str">
        <f>CONCATENATE('Fy1 mål alla nivåer'!K74)</f>
        <v/>
      </c>
      <c r="L68" s="353" t="str">
        <f>CONCATENATE('Fy1 mål alla nivåer'!L74)</f>
        <v/>
      </c>
      <c r="M68" s="353" t="str">
        <f>CONCATENATE('Fy1 mål alla nivåer'!M74)</f>
        <v/>
      </c>
      <c r="N68" s="353" t="str">
        <f>CONCATENATE('Fy1 mål alla nivåer'!N74)</f>
        <v/>
      </c>
      <c r="O68" s="353" t="str">
        <f>CONCATENATE('Fy1 mål alla nivåer'!O74)</f>
        <v/>
      </c>
      <c r="P68" s="353" t="str">
        <f>CONCATENATE('Fy1 mål alla nivåer'!P74)</f>
        <v/>
      </c>
      <c r="Q68" s="353" t="str">
        <f>CONCATENATE('Fy1 mål alla nivåer'!Q74)</f>
        <v/>
      </c>
      <c r="R68" s="353" t="str">
        <f>CONCATENATE('Fy1 mål alla nivåer'!R74)</f>
        <v/>
      </c>
      <c r="S68" s="353" t="str">
        <f>CONCATENATE('Fy1 mål alla nivåer'!S74)</f>
        <v/>
      </c>
      <c r="T68" s="353" t="str">
        <f>CONCATENATE('Fy1 mål alla nivåer'!T74)</f>
        <v/>
      </c>
      <c r="U68" s="353" t="str">
        <f>CONCATENATE('Fy1 mål alla nivåer'!U74)</f>
        <v/>
      </c>
      <c r="V68" s="353" t="str">
        <f>CONCATENATE('Fy1 mål alla nivåer'!V74)</f>
        <v/>
      </c>
      <c r="W68" s="353" t="str">
        <f>CONCATENATE('Fy1 mål alla nivåer'!W74)</f>
        <v/>
      </c>
      <c r="X68" s="353" t="str">
        <f>CONCATENATE('Fy1 mål alla nivåer'!X74)</f>
        <v/>
      </c>
      <c r="Y68" s="353" t="str">
        <f>CONCATENATE('Fy1 mål alla nivåer'!Y74)</f>
        <v/>
      </c>
      <c r="Z68" s="353" t="str">
        <f>CONCATENATE('Fy1 mål alla nivåer'!Z74)</f>
        <v/>
      </c>
      <c r="AA68" s="353" t="str">
        <f>CONCATENATE('Fy1 mål alla nivåer'!AA74)</f>
        <v/>
      </c>
      <c r="AB68" s="353" t="str">
        <f>CONCATENATE('Fy1 mål alla nivåer'!AB74)</f>
        <v/>
      </c>
      <c r="AC68" s="353" t="str">
        <f>CONCATENATE('Fy1 mål alla nivåer'!AC74)</f>
        <v/>
      </c>
      <c r="AD68" s="353" t="str">
        <f>CONCATENATE('Fy1 mål alla nivåer'!AD74)</f>
        <v/>
      </c>
      <c r="AE68" s="353" t="str">
        <f>CONCATENATE('Fy1 mål alla nivåer'!AE74)</f>
        <v/>
      </c>
      <c r="AF68" s="353" t="str">
        <f>CONCATENATE('Fy1 mål alla nivåer'!AF74)</f>
        <v/>
      </c>
      <c r="AG68" s="353" t="str">
        <f>CONCATENATE('Fy1 mål alla nivåer'!AG74)</f>
        <v/>
      </c>
      <c r="AH68" s="353" t="str">
        <f>CONCATENATE('Fy1 mål alla nivåer'!AH74)</f>
        <v/>
      </c>
      <c r="AI68" s="353" t="str">
        <f>CONCATENATE('Fy1 mål alla nivåer'!AI74)</f>
        <v/>
      </c>
      <c r="AJ68" s="353" t="str">
        <f>CONCATENATE('Fy1 mål alla nivåer'!AJ74)</f>
        <v/>
      </c>
      <c r="AK68" s="353" t="str">
        <f>CONCATENATE('Fy1 mål alla nivåer'!AK74)</f>
        <v/>
      </c>
      <c r="AL68" s="353" t="str">
        <f>CONCATENATE('Fy1 mål alla nivåer'!AL74)</f>
        <v/>
      </c>
      <c r="AM68" s="353" t="str">
        <f>CONCATENATE('Fy1 mål alla nivåer'!AM74)</f>
        <v/>
      </c>
      <c r="AN68" s="353" t="str">
        <f>CONCATENATE('Fy1 mål alla nivåer'!AN74)</f>
        <v/>
      </c>
      <c r="AO68" s="353" t="str">
        <f>CONCATENATE('Fy1 mål alla nivåer'!AO74)</f>
        <v/>
      </c>
      <c r="AP68" s="353" t="str">
        <f>CONCATENATE('Fy1 mål alla nivåer'!AP74)</f>
        <v/>
      </c>
      <c r="AQ68" s="353" t="str">
        <f>CONCATENATE('Fy1 mål alla nivåer'!AQ74)</f>
        <v/>
      </c>
      <c r="AR68" s="353" t="str">
        <f>CONCATENATE('Fy1 mål alla nivåer'!AR74)</f>
        <v/>
      </c>
      <c r="AS68" s="353" t="str">
        <f>CONCATENATE('Fy1 mål alla nivåer'!AS74)</f>
        <v/>
      </c>
      <c r="AT68" s="353" t="str">
        <f>CONCATENATE('Fy1 mål alla nivåer'!AT74)</f>
        <v/>
      </c>
      <c r="AU68" s="353" t="str">
        <f>CONCATENATE('Fy1 mål alla nivåer'!AU74)</f>
        <v/>
      </c>
      <c r="AV68" s="353" t="str">
        <f>CONCATENATE('Fy1 mål alla nivåer'!AV74)</f>
        <v/>
      </c>
      <c r="AW68" s="353" t="str">
        <f>CONCATENATE('Fy1 mål alla nivåer'!AW74)</f>
        <v/>
      </c>
      <c r="AX68" s="353" t="str">
        <f>CONCATENATE('Fy1 mål alla nivåer'!AX74)</f>
        <v/>
      </c>
      <c r="AY68" s="353" t="str">
        <f>CONCATENATE('Fy1 mål alla nivåer'!AY74)</f>
        <v/>
      </c>
      <c r="AZ68" s="353" t="str">
        <f>CONCATENATE('Fy1 mål alla nivåer'!AZ74)</f>
        <v/>
      </c>
      <c r="BA68" s="353" t="str">
        <f>CONCATENATE('Fy1 mål alla nivåer'!BA74)</f>
        <v/>
      </c>
      <c r="BB68" s="353" t="str">
        <f>CONCATENATE('Fy1 mål alla nivåer'!BB74)</f>
        <v/>
      </c>
      <c r="BC68" s="353" t="str">
        <f>CONCATENATE('Fy1 mål alla nivåer'!BC74)</f>
        <v/>
      </c>
      <c r="BD68" s="353" t="str">
        <f>CONCATENATE('Fy1 mål alla nivåer'!BD74)</f>
        <v/>
      </c>
      <c r="BE68" s="353" t="str">
        <f>CONCATENATE('Fy1 mål alla nivåer'!BE74)</f>
        <v/>
      </c>
      <c r="BF68" s="353" t="str">
        <f>CONCATENATE('Fy1 mål alla nivåer'!BF74)</f>
        <v/>
      </c>
      <c r="BG68" s="353" t="str">
        <f>CONCATENATE('Fy1 mål alla nivåer'!BG74)</f>
        <v/>
      </c>
      <c r="BH68" s="353" t="str">
        <f>CONCATENATE('Fy1 mål alla nivåer'!BH74)</f>
        <v/>
      </c>
      <c r="BI68" s="353" t="str">
        <f>CONCATENATE('Fy1 mål alla nivåer'!BI74)</f>
        <v/>
      </c>
      <c r="BJ68" s="353" t="str">
        <f>CONCATENATE('Fy1 mål alla nivåer'!BJ74)</f>
        <v/>
      </c>
      <c r="BK68" s="353" t="str">
        <f>CONCATENATE('Fy1 mål alla nivåer'!BK74)</f>
        <v/>
      </c>
      <c r="BL68" s="353" t="str">
        <f>CONCATENATE('Fy1 mål alla nivåer'!BL74)</f>
        <v/>
      </c>
      <c r="BM68" s="353" t="str">
        <f>CONCATENATE('Fy1 mål alla nivåer'!BM74)</f>
        <v/>
      </c>
      <c r="BN68" s="353" t="str">
        <f>CONCATENATE('Fy1 mål alla nivåer'!CL74)</f>
        <v/>
      </c>
      <c r="BO68" s="353" t="str">
        <f>CONCATENATE('Fy1 mål alla nivåer'!CM74)</f>
        <v>X</v>
      </c>
      <c r="BP68" s="353" t="str">
        <f>CONCATENATE('Fy1 mål alla nivåer'!CN74)</f>
        <v>0</v>
      </c>
      <c r="BQ68" s="353" t="str">
        <f>CONCATENATE('Fy1 mål alla nivåer'!CO74)</f>
        <v>0</v>
      </c>
      <c r="BR68" s="353" t="str">
        <f>CONCATENATE('Fy1 mål alla nivåer'!CP74)</f>
        <v>0</v>
      </c>
      <c r="BS68" s="353" t="str">
        <f>CONCATENATE('Fy1 mål alla nivåer'!CQ74)</f>
        <v>0</v>
      </c>
      <c r="BT68" s="353" t="str">
        <f>CONCATENATE('Fy1 mål alla nivåer'!CR74)</f>
        <v>0</v>
      </c>
      <c r="BU68" s="353" t="str">
        <f>CONCATENATE('Fy1 mål alla nivåer'!CS74)</f>
        <v>0</v>
      </c>
      <c r="BV68" s="353" t="str">
        <f>CONCATENATE('Fy1 mål alla nivåer'!CT74)</f>
        <v>F</v>
      </c>
      <c r="BW68" s="324"/>
      <c r="BX68" s="354">
        <v>63</v>
      </c>
    </row>
    <row r="69" spans="1:76" ht="15" x14ac:dyDescent="0.25">
      <c r="A69" s="365" t="str">
        <f>CONCATENATE('Fy1 mål alla nivåer'!A75)</f>
        <v/>
      </c>
      <c r="B69" s="365" t="str">
        <f>CONCATENATE('Fy1 mål alla nivåer'!B75)</f>
        <v>Elev 64</v>
      </c>
      <c r="C69" s="365" t="str">
        <f>CONCATENATE('Fy1 mål alla nivåer'!C75)</f>
        <v/>
      </c>
      <c r="D69" s="365" t="str">
        <f>CONCATENATE('Fy1 mål alla nivåer'!D75)</f>
        <v/>
      </c>
      <c r="E69" s="365" t="str">
        <f>CONCATENATE('Fy1 mål alla nivåer'!E75)</f>
        <v/>
      </c>
      <c r="F69" s="353" t="str">
        <f>CONCATENATE('Fy1 mål alla nivåer'!F75)</f>
        <v/>
      </c>
      <c r="G69" s="353" t="str">
        <f>CONCATENATE('Fy1 mål alla nivåer'!G75)</f>
        <v/>
      </c>
      <c r="H69" s="353" t="str">
        <f>CONCATENATE('Fy1 mål alla nivåer'!H75)</f>
        <v/>
      </c>
      <c r="I69" s="353" t="str">
        <f>CONCATENATE('Fy1 mål alla nivåer'!I75)</f>
        <v/>
      </c>
      <c r="J69" s="353" t="str">
        <f>CONCATENATE('Fy1 mål alla nivåer'!J75)</f>
        <v/>
      </c>
      <c r="K69" s="353" t="str">
        <f>CONCATENATE('Fy1 mål alla nivåer'!K75)</f>
        <v/>
      </c>
      <c r="L69" s="353" t="str">
        <f>CONCATENATE('Fy1 mål alla nivåer'!L75)</f>
        <v/>
      </c>
      <c r="M69" s="353" t="str">
        <f>CONCATENATE('Fy1 mål alla nivåer'!M75)</f>
        <v/>
      </c>
      <c r="N69" s="353" t="str">
        <f>CONCATENATE('Fy1 mål alla nivåer'!N75)</f>
        <v/>
      </c>
      <c r="O69" s="353" t="str">
        <f>CONCATENATE('Fy1 mål alla nivåer'!O75)</f>
        <v/>
      </c>
      <c r="P69" s="353" t="str">
        <f>CONCATENATE('Fy1 mål alla nivåer'!P75)</f>
        <v/>
      </c>
      <c r="Q69" s="353" t="str">
        <f>CONCATENATE('Fy1 mål alla nivåer'!Q75)</f>
        <v/>
      </c>
      <c r="R69" s="353" t="str">
        <f>CONCATENATE('Fy1 mål alla nivåer'!R75)</f>
        <v/>
      </c>
      <c r="S69" s="353" t="str">
        <f>CONCATENATE('Fy1 mål alla nivåer'!S75)</f>
        <v/>
      </c>
      <c r="T69" s="353" t="str">
        <f>CONCATENATE('Fy1 mål alla nivåer'!T75)</f>
        <v/>
      </c>
      <c r="U69" s="353" t="str">
        <f>CONCATENATE('Fy1 mål alla nivåer'!U75)</f>
        <v/>
      </c>
      <c r="V69" s="353" t="str">
        <f>CONCATENATE('Fy1 mål alla nivåer'!V75)</f>
        <v/>
      </c>
      <c r="W69" s="353" t="str">
        <f>CONCATENATE('Fy1 mål alla nivåer'!W75)</f>
        <v/>
      </c>
      <c r="X69" s="353" t="str">
        <f>CONCATENATE('Fy1 mål alla nivåer'!X75)</f>
        <v/>
      </c>
      <c r="Y69" s="353" t="str">
        <f>CONCATENATE('Fy1 mål alla nivåer'!Y75)</f>
        <v/>
      </c>
      <c r="Z69" s="353" t="str">
        <f>CONCATENATE('Fy1 mål alla nivåer'!Z75)</f>
        <v/>
      </c>
      <c r="AA69" s="353" t="str">
        <f>CONCATENATE('Fy1 mål alla nivåer'!AA75)</f>
        <v/>
      </c>
      <c r="AB69" s="353" t="str">
        <f>CONCATENATE('Fy1 mål alla nivåer'!AB75)</f>
        <v/>
      </c>
      <c r="AC69" s="353" t="str">
        <f>CONCATENATE('Fy1 mål alla nivåer'!AC75)</f>
        <v/>
      </c>
      <c r="AD69" s="353" t="str">
        <f>CONCATENATE('Fy1 mål alla nivåer'!AD75)</f>
        <v/>
      </c>
      <c r="AE69" s="353" t="str">
        <f>CONCATENATE('Fy1 mål alla nivåer'!AE75)</f>
        <v/>
      </c>
      <c r="AF69" s="353" t="str">
        <f>CONCATENATE('Fy1 mål alla nivåer'!AF75)</f>
        <v/>
      </c>
      <c r="AG69" s="353" t="str">
        <f>CONCATENATE('Fy1 mål alla nivåer'!AG75)</f>
        <v/>
      </c>
      <c r="AH69" s="353" t="str">
        <f>CONCATENATE('Fy1 mål alla nivåer'!AH75)</f>
        <v/>
      </c>
      <c r="AI69" s="353" t="str">
        <f>CONCATENATE('Fy1 mål alla nivåer'!AI75)</f>
        <v/>
      </c>
      <c r="AJ69" s="353" t="str">
        <f>CONCATENATE('Fy1 mål alla nivåer'!AJ75)</f>
        <v/>
      </c>
      <c r="AK69" s="353" t="str">
        <f>CONCATENATE('Fy1 mål alla nivåer'!AK75)</f>
        <v/>
      </c>
      <c r="AL69" s="353" t="str">
        <f>CONCATENATE('Fy1 mål alla nivåer'!AL75)</f>
        <v/>
      </c>
      <c r="AM69" s="353" t="str">
        <f>CONCATENATE('Fy1 mål alla nivåer'!AM75)</f>
        <v/>
      </c>
      <c r="AN69" s="353" t="str">
        <f>CONCATENATE('Fy1 mål alla nivåer'!AN75)</f>
        <v/>
      </c>
      <c r="AO69" s="353" t="str">
        <f>CONCATENATE('Fy1 mål alla nivåer'!AO75)</f>
        <v/>
      </c>
      <c r="AP69" s="353" t="str">
        <f>CONCATENATE('Fy1 mål alla nivåer'!AP75)</f>
        <v/>
      </c>
      <c r="AQ69" s="353" t="str">
        <f>CONCATENATE('Fy1 mål alla nivåer'!AQ75)</f>
        <v/>
      </c>
      <c r="AR69" s="353" t="str">
        <f>CONCATENATE('Fy1 mål alla nivåer'!AR75)</f>
        <v/>
      </c>
      <c r="AS69" s="353" t="str">
        <f>CONCATENATE('Fy1 mål alla nivåer'!AS75)</f>
        <v/>
      </c>
      <c r="AT69" s="353" t="str">
        <f>CONCATENATE('Fy1 mål alla nivåer'!AT75)</f>
        <v/>
      </c>
      <c r="AU69" s="353" t="str">
        <f>CONCATENATE('Fy1 mål alla nivåer'!AU75)</f>
        <v/>
      </c>
      <c r="AV69" s="353" t="str">
        <f>CONCATENATE('Fy1 mål alla nivåer'!AV75)</f>
        <v/>
      </c>
      <c r="AW69" s="353" t="str">
        <f>CONCATENATE('Fy1 mål alla nivåer'!AW75)</f>
        <v/>
      </c>
      <c r="AX69" s="353" t="str">
        <f>CONCATENATE('Fy1 mål alla nivåer'!AX75)</f>
        <v/>
      </c>
      <c r="AY69" s="353" t="str">
        <f>CONCATENATE('Fy1 mål alla nivåer'!AY75)</f>
        <v/>
      </c>
      <c r="AZ69" s="353" t="str">
        <f>CONCATENATE('Fy1 mål alla nivåer'!AZ75)</f>
        <v/>
      </c>
      <c r="BA69" s="353" t="str">
        <f>CONCATENATE('Fy1 mål alla nivåer'!BA75)</f>
        <v/>
      </c>
      <c r="BB69" s="353" t="str">
        <f>CONCATENATE('Fy1 mål alla nivåer'!BB75)</f>
        <v/>
      </c>
      <c r="BC69" s="353" t="str">
        <f>CONCATENATE('Fy1 mål alla nivåer'!BC75)</f>
        <v/>
      </c>
      <c r="BD69" s="353" t="str">
        <f>CONCATENATE('Fy1 mål alla nivåer'!BD75)</f>
        <v/>
      </c>
      <c r="BE69" s="353" t="str">
        <f>CONCATENATE('Fy1 mål alla nivåer'!BE75)</f>
        <v/>
      </c>
      <c r="BF69" s="353" t="str">
        <f>CONCATENATE('Fy1 mål alla nivåer'!BF75)</f>
        <v/>
      </c>
      <c r="BG69" s="353" t="str">
        <f>CONCATENATE('Fy1 mål alla nivåer'!BG75)</f>
        <v/>
      </c>
      <c r="BH69" s="353" t="str">
        <f>CONCATENATE('Fy1 mål alla nivåer'!BH75)</f>
        <v/>
      </c>
      <c r="BI69" s="353" t="str">
        <f>CONCATENATE('Fy1 mål alla nivåer'!BI75)</f>
        <v/>
      </c>
      <c r="BJ69" s="353" t="str">
        <f>CONCATENATE('Fy1 mål alla nivåer'!BJ75)</f>
        <v/>
      </c>
      <c r="BK69" s="353" t="str">
        <f>CONCATENATE('Fy1 mål alla nivåer'!BK75)</f>
        <v/>
      </c>
      <c r="BL69" s="353" t="str">
        <f>CONCATENATE('Fy1 mål alla nivåer'!BL75)</f>
        <v/>
      </c>
      <c r="BM69" s="353" t="str">
        <f>CONCATENATE('Fy1 mål alla nivåer'!BM75)</f>
        <v/>
      </c>
      <c r="BN69" s="353" t="str">
        <f>CONCATENATE('Fy1 mål alla nivåer'!CL75)</f>
        <v/>
      </c>
      <c r="BO69" s="353" t="str">
        <f>CONCATENATE('Fy1 mål alla nivåer'!CM75)</f>
        <v>X</v>
      </c>
      <c r="BP69" s="353" t="str">
        <f>CONCATENATE('Fy1 mål alla nivåer'!CN75)</f>
        <v>0</v>
      </c>
      <c r="BQ69" s="353" t="str">
        <f>CONCATENATE('Fy1 mål alla nivåer'!CO75)</f>
        <v>0</v>
      </c>
      <c r="BR69" s="353" t="str">
        <f>CONCATENATE('Fy1 mål alla nivåer'!CP75)</f>
        <v>0</v>
      </c>
      <c r="BS69" s="353" t="str">
        <f>CONCATENATE('Fy1 mål alla nivåer'!CQ75)</f>
        <v>0</v>
      </c>
      <c r="BT69" s="353" t="str">
        <f>CONCATENATE('Fy1 mål alla nivåer'!CR75)</f>
        <v>0</v>
      </c>
      <c r="BU69" s="353" t="str">
        <f>CONCATENATE('Fy1 mål alla nivåer'!CS75)</f>
        <v>0</v>
      </c>
      <c r="BV69" s="353" t="str">
        <f>CONCATENATE('Fy1 mål alla nivåer'!CT75)</f>
        <v>F</v>
      </c>
      <c r="BW69" s="324"/>
      <c r="BX69" s="354">
        <v>64</v>
      </c>
    </row>
    <row r="70" spans="1:76" ht="15" x14ac:dyDescent="0.25">
      <c r="A70" s="365" t="str">
        <f>CONCATENATE('Fy1 mål alla nivåer'!A76)</f>
        <v/>
      </c>
      <c r="B70" s="365" t="str">
        <f>CONCATENATE('Fy1 mål alla nivåer'!B76)</f>
        <v>Elev 65</v>
      </c>
      <c r="C70" s="365" t="str">
        <f>CONCATENATE('Fy1 mål alla nivåer'!C76)</f>
        <v/>
      </c>
      <c r="D70" s="365" t="str">
        <f>CONCATENATE('Fy1 mål alla nivåer'!D76)</f>
        <v/>
      </c>
      <c r="E70" s="365" t="str">
        <f>CONCATENATE('Fy1 mål alla nivåer'!E76)</f>
        <v/>
      </c>
      <c r="F70" s="353" t="str">
        <f>CONCATENATE('Fy1 mål alla nivåer'!F76)</f>
        <v/>
      </c>
      <c r="G70" s="353" t="str">
        <f>CONCATENATE('Fy1 mål alla nivåer'!G76)</f>
        <v/>
      </c>
      <c r="H70" s="353" t="str">
        <f>CONCATENATE('Fy1 mål alla nivåer'!H76)</f>
        <v/>
      </c>
      <c r="I70" s="353" t="str">
        <f>CONCATENATE('Fy1 mål alla nivåer'!I76)</f>
        <v/>
      </c>
      <c r="J70" s="353" t="str">
        <f>CONCATENATE('Fy1 mål alla nivåer'!J76)</f>
        <v/>
      </c>
      <c r="K70" s="353" t="str">
        <f>CONCATENATE('Fy1 mål alla nivåer'!K76)</f>
        <v/>
      </c>
      <c r="L70" s="353" t="str">
        <f>CONCATENATE('Fy1 mål alla nivåer'!L76)</f>
        <v/>
      </c>
      <c r="M70" s="353" t="str">
        <f>CONCATENATE('Fy1 mål alla nivåer'!M76)</f>
        <v/>
      </c>
      <c r="N70" s="353" t="str">
        <f>CONCATENATE('Fy1 mål alla nivåer'!N76)</f>
        <v/>
      </c>
      <c r="O70" s="353" t="str">
        <f>CONCATENATE('Fy1 mål alla nivåer'!O76)</f>
        <v/>
      </c>
      <c r="P70" s="353" t="str">
        <f>CONCATENATE('Fy1 mål alla nivåer'!P76)</f>
        <v/>
      </c>
      <c r="Q70" s="353" t="str">
        <f>CONCATENATE('Fy1 mål alla nivåer'!Q76)</f>
        <v/>
      </c>
      <c r="R70" s="353" t="str">
        <f>CONCATENATE('Fy1 mål alla nivåer'!R76)</f>
        <v/>
      </c>
      <c r="S70" s="353" t="str">
        <f>CONCATENATE('Fy1 mål alla nivåer'!S76)</f>
        <v/>
      </c>
      <c r="T70" s="353" t="str">
        <f>CONCATENATE('Fy1 mål alla nivåer'!T76)</f>
        <v/>
      </c>
      <c r="U70" s="353" t="str">
        <f>CONCATENATE('Fy1 mål alla nivåer'!U76)</f>
        <v/>
      </c>
      <c r="V70" s="353" t="str">
        <f>CONCATENATE('Fy1 mål alla nivåer'!V76)</f>
        <v/>
      </c>
      <c r="W70" s="353" t="str">
        <f>CONCATENATE('Fy1 mål alla nivåer'!W76)</f>
        <v/>
      </c>
      <c r="X70" s="353" t="str">
        <f>CONCATENATE('Fy1 mål alla nivåer'!X76)</f>
        <v/>
      </c>
      <c r="Y70" s="353" t="str">
        <f>CONCATENATE('Fy1 mål alla nivåer'!Y76)</f>
        <v/>
      </c>
      <c r="Z70" s="353" t="str">
        <f>CONCATENATE('Fy1 mål alla nivåer'!Z76)</f>
        <v/>
      </c>
      <c r="AA70" s="353" t="str">
        <f>CONCATENATE('Fy1 mål alla nivåer'!AA76)</f>
        <v/>
      </c>
      <c r="AB70" s="353" t="str">
        <f>CONCATENATE('Fy1 mål alla nivåer'!AB76)</f>
        <v/>
      </c>
      <c r="AC70" s="353" t="str">
        <f>CONCATENATE('Fy1 mål alla nivåer'!AC76)</f>
        <v/>
      </c>
      <c r="AD70" s="353" t="str">
        <f>CONCATENATE('Fy1 mål alla nivåer'!AD76)</f>
        <v/>
      </c>
      <c r="AE70" s="353" t="str">
        <f>CONCATENATE('Fy1 mål alla nivåer'!AE76)</f>
        <v/>
      </c>
      <c r="AF70" s="353" t="str">
        <f>CONCATENATE('Fy1 mål alla nivåer'!AF76)</f>
        <v/>
      </c>
      <c r="AG70" s="353" t="str">
        <f>CONCATENATE('Fy1 mål alla nivåer'!AG76)</f>
        <v/>
      </c>
      <c r="AH70" s="353" t="str">
        <f>CONCATENATE('Fy1 mål alla nivåer'!AH76)</f>
        <v/>
      </c>
      <c r="AI70" s="353" t="str">
        <f>CONCATENATE('Fy1 mål alla nivåer'!AI76)</f>
        <v/>
      </c>
      <c r="AJ70" s="353" t="str">
        <f>CONCATENATE('Fy1 mål alla nivåer'!AJ76)</f>
        <v/>
      </c>
      <c r="AK70" s="353" t="str">
        <f>CONCATENATE('Fy1 mål alla nivåer'!AK76)</f>
        <v/>
      </c>
      <c r="AL70" s="353" t="str">
        <f>CONCATENATE('Fy1 mål alla nivåer'!AL76)</f>
        <v/>
      </c>
      <c r="AM70" s="353" t="str">
        <f>CONCATENATE('Fy1 mål alla nivåer'!AM76)</f>
        <v/>
      </c>
      <c r="AN70" s="353" t="str">
        <f>CONCATENATE('Fy1 mål alla nivåer'!AN76)</f>
        <v/>
      </c>
      <c r="AO70" s="353" t="str">
        <f>CONCATENATE('Fy1 mål alla nivåer'!AO76)</f>
        <v/>
      </c>
      <c r="AP70" s="353" t="str">
        <f>CONCATENATE('Fy1 mål alla nivåer'!AP76)</f>
        <v/>
      </c>
      <c r="AQ70" s="353" t="str">
        <f>CONCATENATE('Fy1 mål alla nivåer'!AQ76)</f>
        <v/>
      </c>
      <c r="AR70" s="353" t="str">
        <f>CONCATENATE('Fy1 mål alla nivåer'!AR76)</f>
        <v/>
      </c>
      <c r="AS70" s="353" t="str">
        <f>CONCATENATE('Fy1 mål alla nivåer'!AS76)</f>
        <v/>
      </c>
      <c r="AT70" s="353" t="str">
        <f>CONCATENATE('Fy1 mål alla nivåer'!AT76)</f>
        <v/>
      </c>
      <c r="AU70" s="353" t="str">
        <f>CONCATENATE('Fy1 mål alla nivåer'!AU76)</f>
        <v/>
      </c>
      <c r="AV70" s="353" t="str">
        <f>CONCATENATE('Fy1 mål alla nivåer'!AV76)</f>
        <v/>
      </c>
      <c r="AW70" s="353" t="str">
        <f>CONCATENATE('Fy1 mål alla nivåer'!AW76)</f>
        <v/>
      </c>
      <c r="AX70" s="353" t="str">
        <f>CONCATENATE('Fy1 mål alla nivåer'!AX76)</f>
        <v/>
      </c>
      <c r="AY70" s="353" t="str">
        <f>CONCATENATE('Fy1 mål alla nivåer'!AY76)</f>
        <v/>
      </c>
      <c r="AZ70" s="353" t="str">
        <f>CONCATENATE('Fy1 mål alla nivåer'!AZ76)</f>
        <v/>
      </c>
      <c r="BA70" s="353" t="str">
        <f>CONCATENATE('Fy1 mål alla nivåer'!BA76)</f>
        <v/>
      </c>
      <c r="BB70" s="353" t="str">
        <f>CONCATENATE('Fy1 mål alla nivåer'!BB76)</f>
        <v/>
      </c>
      <c r="BC70" s="353" t="str">
        <f>CONCATENATE('Fy1 mål alla nivåer'!BC76)</f>
        <v/>
      </c>
      <c r="BD70" s="353" t="str">
        <f>CONCATENATE('Fy1 mål alla nivåer'!BD76)</f>
        <v/>
      </c>
      <c r="BE70" s="353" t="str">
        <f>CONCATENATE('Fy1 mål alla nivåer'!BE76)</f>
        <v/>
      </c>
      <c r="BF70" s="353" t="str">
        <f>CONCATENATE('Fy1 mål alla nivåer'!BF76)</f>
        <v/>
      </c>
      <c r="BG70" s="353" t="str">
        <f>CONCATENATE('Fy1 mål alla nivåer'!BG76)</f>
        <v/>
      </c>
      <c r="BH70" s="353" t="str">
        <f>CONCATENATE('Fy1 mål alla nivåer'!BH76)</f>
        <v/>
      </c>
      <c r="BI70" s="353" t="str">
        <f>CONCATENATE('Fy1 mål alla nivåer'!BI76)</f>
        <v/>
      </c>
      <c r="BJ70" s="353" t="str">
        <f>CONCATENATE('Fy1 mål alla nivåer'!BJ76)</f>
        <v/>
      </c>
      <c r="BK70" s="353" t="str">
        <f>CONCATENATE('Fy1 mål alla nivåer'!BK76)</f>
        <v/>
      </c>
      <c r="BL70" s="353" t="str">
        <f>CONCATENATE('Fy1 mål alla nivåer'!BL76)</f>
        <v/>
      </c>
      <c r="BM70" s="353" t="str">
        <f>CONCATENATE('Fy1 mål alla nivåer'!BM76)</f>
        <v/>
      </c>
      <c r="BN70" s="353" t="str">
        <f>CONCATENATE('Fy1 mål alla nivåer'!CL76)</f>
        <v/>
      </c>
      <c r="BO70" s="353" t="str">
        <f>CONCATENATE('Fy1 mål alla nivåer'!CM76)</f>
        <v>X</v>
      </c>
      <c r="BP70" s="353" t="str">
        <f>CONCATENATE('Fy1 mål alla nivåer'!CN76)</f>
        <v>0</v>
      </c>
      <c r="BQ70" s="353" t="str">
        <f>CONCATENATE('Fy1 mål alla nivåer'!CO76)</f>
        <v>0</v>
      </c>
      <c r="BR70" s="353" t="str">
        <f>CONCATENATE('Fy1 mål alla nivåer'!CP76)</f>
        <v>0</v>
      </c>
      <c r="BS70" s="353" t="str">
        <f>CONCATENATE('Fy1 mål alla nivåer'!CQ76)</f>
        <v>0</v>
      </c>
      <c r="BT70" s="353" t="str">
        <f>CONCATENATE('Fy1 mål alla nivåer'!CR76)</f>
        <v>0</v>
      </c>
      <c r="BU70" s="353" t="str">
        <f>CONCATENATE('Fy1 mål alla nivåer'!CS76)</f>
        <v>0</v>
      </c>
      <c r="BV70" s="353" t="str">
        <f>CONCATENATE('Fy1 mål alla nivåer'!CT76)</f>
        <v>F</v>
      </c>
      <c r="BW70" s="324"/>
      <c r="BX70" s="354">
        <v>65</v>
      </c>
    </row>
    <row r="71" spans="1:76" ht="15" x14ac:dyDescent="0.25">
      <c r="A71" s="365" t="str">
        <f>CONCATENATE('Fy1 mål alla nivåer'!A77)</f>
        <v/>
      </c>
      <c r="B71" s="365" t="str">
        <f>CONCATENATE('Fy1 mål alla nivåer'!B77)</f>
        <v>Elev 66</v>
      </c>
      <c r="C71" s="365" t="str">
        <f>CONCATENATE('Fy1 mål alla nivåer'!C77)</f>
        <v/>
      </c>
      <c r="D71" s="365" t="str">
        <f>CONCATENATE('Fy1 mål alla nivåer'!D77)</f>
        <v/>
      </c>
      <c r="E71" s="365" t="str">
        <f>CONCATENATE('Fy1 mål alla nivåer'!E77)</f>
        <v/>
      </c>
      <c r="F71" s="353" t="str">
        <f>CONCATENATE('Fy1 mål alla nivåer'!F77)</f>
        <v/>
      </c>
      <c r="G71" s="353" t="str">
        <f>CONCATENATE('Fy1 mål alla nivåer'!G77)</f>
        <v/>
      </c>
      <c r="H71" s="353" t="str">
        <f>CONCATENATE('Fy1 mål alla nivåer'!H77)</f>
        <v/>
      </c>
      <c r="I71" s="353" t="str">
        <f>CONCATENATE('Fy1 mål alla nivåer'!I77)</f>
        <v/>
      </c>
      <c r="J71" s="353" t="str">
        <f>CONCATENATE('Fy1 mål alla nivåer'!J77)</f>
        <v/>
      </c>
      <c r="K71" s="353" t="str">
        <f>CONCATENATE('Fy1 mål alla nivåer'!K77)</f>
        <v/>
      </c>
      <c r="L71" s="353" t="str">
        <f>CONCATENATE('Fy1 mål alla nivåer'!L77)</f>
        <v/>
      </c>
      <c r="M71" s="353" t="str">
        <f>CONCATENATE('Fy1 mål alla nivåer'!M77)</f>
        <v/>
      </c>
      <c r="N71" s="353" t="str">
        <f>CONCATENATE('Fy1 mål alla nivåer'!N77)</f>
        <v/>
      </c>
      <c r="O71" s="353" t="str">
        <f>CONCATENATE('Fy1 mål alla nivåer'!O77)</f>
        <v/>
      </c>
      <c r="P71" s="353" t="str">
        <f>CONCATENATE('Fy1 mål alla nivåer'!P77)</f>
        <v/>
      </c>
      <c r="Q71" s="353" t="str">
        <f>CONCATENATE('Fy1 mål alla nivåer'!Q77)</f>
        <v/>
      </c>
      <c r="R71" s="353" t="str">
        <f>CONCATENATE('Fy1 mål alla nivåer'!R77)</f>
        <v/>
      </c>
      <c r="S71" s="353" t="str">
        <f>CONCATENATE('Fy1 mål alla nivåer'!S77)</f>
        <v/>
      </c>
      <c r="T71" s="353" t="str">
        <f>CONCATENATE('Fy1 mål alla nivåer'!T77)</f>
        <v/>
      </c>
      <c r="U71" s="353" t="str">
        <f>CONCATENATE('Fy1 mål alla nivåer'!U77)</f>
        <v/>
      </c>
      <c r="V71" s="353" t="str">
        <f>CONCATENATE('Fy1 mål alla nivåer'!V77)</f>
        <v/>
      </c>
      <c r="W71" s="353" t="str">
        <f>CONCATENATE('Fy1 mål alla nivåer'!W77)</f>
        <v/>
      </c>
      <c r="X71" s="353" t="str">
        <f>CONCATENATE('Fy1 mål alla nivåer'!X77)</f>
        <v/>
      </c>
      <c r="Y71" s="353" t="str">
        <f>CONCATENATE('Fy1 mål alla nivåer'!Y77)</f>
        <v/>
      </c>
      <c r="Z71" s="353" t="str">
        <f>CONCATENATE('Fy1 mål alla nivåer'!Z77)</f>
        <v/>
      </c>
      <c r="AA71" s="353" t="str">
        <f>CONCATENATE('Fy1 mål alla nivåer'!AA77)</f>
        <v/>
      </c>
      <c r="AB71" s="353" t="str">
        <f>CONCATENATE('Fy1 mål alla nivåer'!AB77)</f>
        <v/>
      </c>
      <c r="AC71" s="353" t="str">
        <f>CONCATENATE('Fy1 mål alla nivåer'!AC77)</f>
        <v/>
      </c>
      <c r="AD71" s="353" t="str">
        <f>CONCATENATE('Fy1 mål alla nivåer'!AD77)</f>
        <v/>
      </c>
      <c r="AE71" s="353" t="str">
        <f>CONCATENATE('Fy1 mål alla nivåer'!AE77)</f>
        <v/>
      </c>
      <c r="AF71" s="353" t="str">
        <f>CONCATENATE('Fy1 mål alla nivåer'!AF77)</f>
        <v/>
      </c>
      <c r="AG71" s="353" t="str">
        <f>CONCATENATE('Fy1 mål alla nivåer'!AG77)</f>
        <v/>
      </c>
      <c r="AH71" s="353" t="str">
        <f>CONCATENATE('Fy1 mål alla nivåer'!AH77)</f>
        <v/>
      </c>
      <c r="AI71" s="353" t="str">
        <f>CONCATENATE('Fy1 mål alla nivåer'!AI77)</f>
        <v/>
      </c>
      <c r="AJ71" s="353" t="str">
        <f>CONCATENATE('Fy1 mål alla nivåer'!AJ77)</f>
        <v/>
      </c>
      <c r="AK71" s="353" t="str">
        <f>CONCATENATE('Fy1 mål alla nivåer'!AK77)</f>
        <v/>
      </c>
      <c r="AL71" s="353" t="str">
        <f>CONCATENATE('Fy1 mål alla nivåer'!AL77)</f>
        <v/>
      </c>
      <c r="AM71" s="353" t="str">
        <f>CONCATENATE('Fy1 mål alla nivåer'!AM77)</f>
        <v/>
      </c>
      <c r="AN71" s="353" t="str">
        <f>CONCATENATE('Fy1 mål alla nivåer'!AN77)</f>
        <v/>
      </c>
      <c r="AO71" s="353" t="str">
        <f>CONCATENATE('Fy1 mål alla nivåer'!AO77)</f>
        <v/>
      </c>
      <c r="AP71" s="353" t="str">
        <f>CONCATENATE('Fy1 mål alla nivåer'!AP77)</f>
        <v/>
      </c>
      <c r="AQ71" s="353" t="str">
        <f>CONCATENATE('Fy1 mål alla nivåer'!AQ77)</f>
        <v/>
      </c>
      <c r="AR71" s="353" t="str">
        <f>CONCATENATE('Fy1 mål alla nivåer'!AR77)</f>
        <v/>
      </c>
      <c r="AS71" s="353" t="str">
        <f>CONCATENATE('Fy1 mål alla nivåer'!AS77)</f>
        <v/>
      </c>
      <c r="AT71" s="353" t="str">
        <f>CONCATENATE('Fy1 mål alla nivåer'!AT77)</f>
        <v/>
      </c>
      <c r="AU71" s="353" t="str">
        <f>CONCATENATE('Fy1 mål alla nivåer'!AU77)</f>
        <v/>
      </c>
      <c r="AV71" s="353" t="str">
        <f>CONCATENATE('Fy1 mål alla nivåer'!AV77)</f>
        <v/>
      </c>
      <c r="AW71" s="353" t="str">
        <f>CONCATENATE('Fy1 mål alla nivåer'!AW77)</f>
        <v/>
      </c>
      <c r="AX71" s="353" t="str">
        <f>CONCATENATE('Fy1 mål alla nivåer'!AX77)</f>
        <v/>
      </c>
      <c r="AY71" s="353" t="str">
        <f>CONCATENATE('Fy1 mål alla nivåer'!AY77)</f>
        <v/>
      </c>
      <c r="AZ71" s="353" t="str">
        <f>CONCATENATE('Fy1 mål alla nivåer'!AZ77)</f>
        <v/>
      </c>
      <c r="BA71" s="353" t="str">
        <f>CONCATENATE('Fy1 mål alla nivåer'!BA77)</f>
        <v/>
      </c>
      <c r="BB71" s="353" t="str">
        <f>CONCATENATE('Fy1 mål alla nivåer'!BB77)</f>
        <v/>
      </c>
      <c r="BC71" s="353" t="str">
        <f>CONCATENATE('Fy1 mål alla nivåer'!BC77)</f>
        <v/>
      </c>
      <c r="BD71" s="353" t="str">
        <f>CONCATENATE('Fy1 mål alla nivåer'!BD77)</f>
        <v/>
      </c>
      <c r="BE71" s="353" t="str">
        <f>CONCATENATE('Fy1 mål alla nivåer'!BE77)</f>
        <v/>
      </c>
      <c r="BF71" s="353" t="str">
        <f>CONCATENATE('Fy1 mål alla nivåer'!BF77)</f>
        <v/>
      </c>
      <c r="BG71" s="353" t="str">
        <f>CONCATENATE('Fy1 mål alla nivåer'!BG77)</f>
        <v/>
      </c>
      <c r="BH71" s="353" t="str">
        <f>CONCATENATE('Fy1 mål alla nivåer'!BH77)</f>
        <v/>
      </c>
      <c r="BI71" s="353" t="str">
        <f>CONCATENATE('Fy1 mål alla nivåer'!BI77)</f>
        <v/>
      </c>
      <c r="BJ71" s="353" t="str">
        <f>CONCATENATE('Fy1 mål alla nivåer'!BJ77)</f>
        <v/>
      </c>
      <c r="BK71" s="353" t="str">
        <f>CONCATENATE('Fy1 mål alla nivåer'!BK77)</f>
        <v/>
      </c>
      <c r="BL71" s="353" t="str">
        <f>CONCATENATE('Fy1 mål alla nivåer'!BL77)</f>
        <v/>
      </c>
      <c r="BM71" s="353" t="str">
        <f>CONCATENATE('Fy1 mål alla nivåer'!BM77)</f>
        <v/>
      </c>
      <c r="BN71" s="353" t="str">
        <f>CONCATENATE('Fy1 mål alla nivåer'!CL77)</f>
        <v/>
      </c>
      <c r="BO71" s="353" t="str">
        <f>CONCATENATE('Fy1 mål alla nivåer'!CM77)</f>
        <v>X</v>
      </c>
      <c r="BP71" s="353" t="str">
        <f>CONCATENATE('Fy1 mål alla nivåer'!CN77)</f>
        <v>0</v>
      </c>
      <c r="BQ71" s="353" t="str">
        <f>CONCATENATE('Fy1 mål alla nivåer'!CO77)</f>
        <v>0</v>
      </c>
      <c r="BR71" s="353" t="str">
        <f>CONCATENATE('Fy1 mål alla nivåer'!CP77)</f>
        <v>0</v>
      </c>
      <c r="BS71" s="353" t="str">
        <f>CONCATENATE('Fy1 mål alla nivåer'!CQ77)</f>
        <v>0</v>
      </c>
      <c r="BT71" s="353" t="str">
        <f>CONCATENATE('Fy1 mål alla nivåer'!CR77)</f>
        <v>0</v>
      </c>
      <c r="BU71" s="353" t="str">
        <f>CONCATENATE('Fy1 mål alla nivåer'!CS77)</f>
        <v>0</v>
      </c>
      <c r="BV71" s="353" t="str">
        <f>CONCATENATE('Fy1 mål alla nivåer'!CT77)</f>
        <v>F</v>
      </c>
      <c r="BW71" s="324"/>
      <c r="BX71" s="354">
        <v>66</v>
      </c>
    </row>
    <row r="72" spans="1:76" ht="15" x14ac:dyDescent="0.25">
      <c r="A72" s="365" t="str">
        <f>CONCATENATE('Fy1 mål alla nivåer'!A78)</f>
        <v/>
      </c>
      <c r="B72" s="365" t="str">
        <f>CONCATENATE('Fy1 mål alla nivåer'!B78)</f>
        <v>Elev 67</v>
      </c>
      <c r="C72" s="365" t="str">
        <f>CONCATENATE('Fy1 mål alla nivåer'!C78)</f>
        <v/>
      </c>
      <c r="D72" s="365" t="str">
        <f>CONCATENATE('Fy1 mål alla nivåer'!D78)</f>
        <v/>
      </c>
      <c r="E72" s="365" t="str">
        <f>CONCATENATE('Fy1 mål alla nivåer'!E78)</f>
        <v/>
      </c>
      <c r="F72" s="353" t="str">
        <f>CONCATENATE('Fy1 mål alla nivåer'!F78)</f>
        <v/>
      </c>
      <c r="G72" s="353" t="str">
        <f>CONCATENATE('Fy1 mål alla nivåer'!G78)</f>
        <v/>
      </c>
      <c r="H72" s="353" t="str">
        <f>CONCATENATE('Fy1 mål alla nivåer'!H78)</f>
        <v/>
      </c>
      <c r="I72" s="353" t="str">
        <f>CONCATENATE('Fy1 mål alla nivåer'!I78)</f>
        <v/>
      </c>
      <c r="J72" s="353" t="str">
        <f>CONCATENATE('Fy1 mål alla nivåer'!J78)</f>
        <v/>
      </c>
      <c r="K72" s="353" t="str">
        <f>CONCATENATE('Fy1 mål alla nivåer'!K78)</f>
        <v/>
      </c>
      <c r="L72" s="353" t="str">
        <f>CONCATENATE('Fy1 mål alla nivåer'!L78)</f>
        <v/>
      </c>
      <c r="M72" s="353" t="str">
        <f>CONCATENATE('Fy1 mål alla nivåer'!M78)</f>
        <v/>
      </c>
      <c r="N72" s="353" t="str">
        <f>CONCATENATE('Fy1 mål alla nivåer'!N78)</f>
        <v/>
      </c>
      <c r="O72" s="353" t="str">
        <f>CONCATENATE('Fy1 mål alla nivåer'!O78)</f>
        <v/>
      </c>
      <c r="P72" s="353" t="str">
        <f>CONCATENATE('Fy1 mål alla nivåer'!P78)</f>
        <v/>
      </c>
      <c r="Q72" s="353" t="str">
        <f>CONCATENATE('Fy1 mål alla nivåer'!Q78)</f>
        <v/>
      </c>
      <c r="R72" s="353" t="str">
        <f>CONCATENATE('Fy1 mål alla nivåer'!R78)</f>
        <v/>
      </c>
      <c r="S72" s="353" t="str">
        <f>CONCATENATE('Fy1 mål alla nivåer'!S78)</f>
        <v/>
      </c>
      <c r="T72" s="353" t="str">
        <f>CONCATENATE('Fy1 mål alla nivåer'!T78)</f>
        <v/>
      </c>
      <c r="U72" s="353" t="str">
        <f>CONCATENATE('Fy1 mål alla nivåer'!U78)</f>
        <v/>
      </c>
      <c r="V72" s="353" t="str">
        <f>CONCATENATE('Fy1 mål alla nivåer'!V78)</f>
        <v/>
      </c>
      <c r="W72" s="353" t="str">
        <f>CONCATENATE('Fy1 mål alla nivåer'!W78)</f>
        <v/>
      </c>
      <c r="X72" s="353" t="str">
        <f>CONCATENATE('Fy1 mål alla nivåer'!X78)</f>
        <v/>
      </c>
      <c r="Y72" s="353" t="str">
        <f>CONCATENATE('Fy1 mål alla nivåer'!Y78)</f>
        <v/>
      </c>
      <c r="Z72" s="353" t="str">
        <f>CONCATENATE('Fy1 mål alla nivåer'!Z78)</f>
        <v/>
      </c>
      <c r="AA72" s="353" t="str">
        <f>CONCATENATE('Fy1 mål alla nivåer'!AA78)</f>
        <v/>
      </c>
      <c r="AB72" s="353" t="str">
        <f>CONCATENATE('Fy1 mål alla nivåer'!AB78)</f>
        <v/>
      </c>
      <c r="AC72" s="353" t="str">
        <f>CONCATENATE('Fy1 mål alla nivåer'!AC78)</f>
        <v/>
      </c>
      <c r="AD72" s="353" t="str">
        <f>CONCATENATE('Fy1 mål alla nivåer'!AD78)</f>
        <v/>
      </c>
      <c r="AE72" s="353" t="str">
        <f>CONCATENATE('Fy1 mål alla nivåer'!AE78)</f>
        <v/>
      </c>
      <c r="AF72" s="353" t="str">
        <f>CONCATENATE('Fy1 mål alla nivåer'!AF78)</f>
        <v/>
      </c>
      <c r="AG72" s="353" t="str">
        <f>CONCATENATE('Fy1 mål alla nivåer'!AG78)</f>
        <v/>
      </c>
      <c r="AH72" s="353" t="str">
        <f>CONCATENATE('Fy1 mål alla nivåer'!AH78)</f>
        <v/>
      </c>
      <c r="AI72" s="353" t="str">
        <f>CONCATENATE('Fy1 mål alla nivåer'!AI78)</f>
        <v/>
      </c>
      <c r="AJ72" s="353" t="str">
        <f>CONCATENATE('Fy1 mål alla nivåer'!AJ78)</f>
        <v/>
      </c>
      <c r="AK72" s="353" t="str">
        <f>CONCATENATE('Fy1 mål alla nivåer'!AK78)</f>
        <v/>
      </c>
      <c r="AL72" s="353" t="str">
        <f>CONCATENATE('Fy1 mål alla nivåer'!AL78)</f>
        <v/>
      </c>
      <c r="AM72" s="353" t="str">
        <f>CONCATENATE('Fy1 mål alla nivåer'!AM78)</f>
        <v/>
      </c>
      <c r="AN72" s="353" t="str">
        <f>CONCATENATE('Fy1 mål alla nivåer'!AN78)</f>
        <v/>
      </c>
      <c r="AO72" s="353" t="str">
        <f>CONCATENATE('Fy1 mål alla nivåer'!AO78)</f>
        <v/>
      </c>
      <c r="AP72" s="353" t="str">
        <f>CONCATENATE('Fy1 mål alla nivåer'!AP78)</f>
        <v/>
      </c>
      <c r="AQ72" s="353" t="str">
        <f>CONCATENATE('Fy1 mål alla nivåer'!AQ78)</f>
        <v/>
      </c>
      <c r="AR72" s="353" t="str">
        <f>CONCATENATE('Fy1 mål alla nivåer'!AR78)</f>
        <v/>
      </c>
      <c r="AS72" s="353" t="str">
        <f>CONCATENATE('Fy1 mål alla nivåer'!AS78)</f>
        <v/>
      </c>
      <c r="AT72" s="353" t="str">
        <f>CONCATENATE('Fy1 mål alla nivåer'!AT78)</f>
        <v/>
      </c>
      <c r="AU72" s="353" t="str">
        <f>CONCATENATE('Fy1 mål alla nivåer'!AU78)</f>
        <v/>
      </c>
      <c r="AV72" s="353" t="str">
        <f>CONCATENATE('Fy1 mål alla nivåer'!AV78)</f>
        <v/>
      </c>
      <c r="AW72" s="353" t="str">
        <f>CONCATENATE('Fy1 mål alla nivåer'!AW78)</f>
        <v/>
      </c>
      <c r="AX72" s="353" t="str">
        <f>CONCATENATE('Fy1 mål alla nivåer'!AX78)</f>
        <v/>
      </c>
      <c r="AY72" s="353" t="str">
        <f>CONCATENATE('Fy1 mål alla nivåer'!AY78)</f>
        <v/>
      </c>
      <c r="AZ72" s="353" t="str">
        <f>CONCATENATE('Fy1 mål alla nivåer'!AZ78)</f>
        <v/>
      </c>
      <c r="BA72" s="353" t="str">
        <f>CONCATENATE('Fy1 mål alla nivåer'!BA78)</f>
        <v/>
      </c>
      <c r="BB72" s="353" t="str">
        <f>CONCATENATE('Fy1 mål alla nivåer'!BB78)</f>
        <v/>
      </c>
      <c r="BC72" s="353" t="str">
        <f>CONCATENATE('Fy1 mål alla nivåer'!BC78)</f>
        <v/>
      </c>
      <c r="BD72" s="353" t="str">
        <f>CONCATENATE('Fy1 mål alla nivåer'!BD78)</f>
        <v/>
      </c>
      <c r="BE72" s="353" t="str">
        <f>CONCATENATE('Fy1 mål alla nivåer'!BE78)</f>
        <v/>
      </c>
      <c r="BF72" s="353" t="str">
        <f>CONCATENATE('Fy1 mål alla nivåer'!BF78)</f>
        <v/>
      </c>
      <c r="BG72" s="353" t="str">
        <f>CONCATENATE('Fy1 mål alla nivåer'!BG78)</f>
        <v/>
      </c>
      <c r="BH72" s="353" t="str">
        <f>CONCATENATE('Fy1 mål alla nivåer'!BH78)</f>
        <v/>
      </c>
      <c r="BI72" s="353" t="str">
        <f>CONCATENATE('Fy1 mål alla nivåer'!BI78)</f>
        <v/>
      </c>
      <c r="BJ72" s="353" t="str">
        <f>CONCATENATE('Fy1 mål alla nivåer'!BJ78)</f>
        <v/>
      </c>
      <c r="BK72" s="353" t="str">
        <f>CONCATENATE('Fy1 mål alla nivåer'!BK78)</f>
        <v/>
      </c>
      <c r="BL72" s="353" t="str">
        <f>CONCATENATE('Fy1 mål alla nivåer'!BL78)</f>
        <v/>
      </c>
      <c r="BM72" s="353" t="str">
        <f>CONCATENATE('Fy1 mål alla nivåer'!BM78)</f>
        <v/>
      </c>
      <c r="BN72" s="353" t="str">
        <f>CONCATENATE('Fy1 mål alla nivåer'!CL78)</f>
        <v/>
      </c>
      <c r="BO72" s="353" t="str">
        <f>CONCATENATE('Fy1 mål alla nivåer'!CM78)</f>
        <v>X</v>
      </c>
      <c r="BP72" s="353" t="str">
        <f>CONCATENATE('Fy1 mål alla nivåer'!CN78)</f>
        <v>0</v>
      </c>
      <c r="BQ72" s="353" t="str">
        <f>CONCATENATE('Fy1 mål alla nivåer'!CO78)</f>
        <v>0</v>
      </c>
      <c r="BR72" s="353" t="str">
        <f>CONCATENATE('Fy1 mål alla nivåer'!CP78)</f>
        <v>0</v>
      </c>
      <c r="BS72" s="353" t="str">
        <f>CONCATENATE('Fy1 mål alla nivåer'!CQ78)</f>
        <v>0</v>
      </c>
      <c r="BT72" s="353" t="str">
        <f>CONCATENATE('Fy1 mål alla nivåer'!CR78)</f>
        <v>0</v>
      </c>
      <c r="BU72" s="353" t="str">
        <f>CONCATENATE('Fy1 mål alla nivåer'!CS78)</f>
        <v>0</v>
      </c>
      <c r="BV72" s="353" t="str">
        <f>CONCATENATE('Fy1 mål alla nivåer'!CT78)</f>
        <v>F</v>
      </c>
      <c r="BW72" s="324"/>
      <c r="BX72" s="354">
        <v>67</v>
      </c>
    </row>
    <row r="73" spans="1:76" ht="15" x14ac:dyDescent="0.25">
      <c r="A73" s="365" t="str">
        <f>CONCATENATE('Fy1 mål alla nivåer'!A79)</f>
        <v/>
      </c>
      <c r="B73" s="365" t="str">
        <f>CONCATENATE('Fy1 mål alla nivåer'!B79)</f>
        <v>Elev 68</v>
      </c>
      <c r="C73" s="365" t="str">
        <f>CONCATENATE('Fy1 mål alla nivåer'!C79)</f>
        <v/>
      </c>
      <c r="D73" s="365" t="str">
        <f>CONCATENATE('Fy1 mål alla nivåer'!D79)</f>
        <v/>
      </c>
      <c r="E73" s="365" t="str">
        <f>CONCATENATE('Fy1 mål alla nivåer'!E79)</f>
        <v/>
      </c>
      <c r="F73" s="353" t="str">
        <f>CONCATENATE('Fy1 mål alla nivåer'!F79)</f>
        <v/>
      </c>
      <c r="G73" s="353" t="str">
        <f>CONCATENATE('Fy1 mål alla nivåer'!G79)</f>
        <v/>
      </c>
      <c r="H73" s="353" t="str">
        <f>CONCATENATE('Fy1 mål alla nivåer'!H79)</f>
        <v/>
      </c>
      <c r="I73" s="353" t="str">
        <f>CONCATENATE('Fy1 mål alla nivåer'!I79)</f>
        <v/>
      </c>
      <c r="J73" s="353" t="str">
        <f>CONCATENATE('Fy1 mål alla nivåer'!J79)</f>
        <v/>
      </c>
      <c r="K73" s="353" t="str">
        <f>CONCATENATE('Fy1 mål alla nivåer'!K79)</f>
        <v/>
      </c>
      <c r="L73" s="353" t="str">
        <f>CONCATENATE('Fy1 mål alla nivåer'!L79)</f>
        <v/>
      </c>
      <c r="M73" s="353" t="str">
        <f>CONCATENATE('Fy1 mål alla nivåer'!M79)</f>
        <v/>
      </c>
      <c r="N73" s="353" t="str">
        <f>CONCATENATE('Fy1 mål alla nivåer'!N79)</f>
        <v/>
      </c>
      <c r="O73" s="353" t="str">
        <f>CONCATENATE('Fy1 mål alla nivåer'!O79)</f>
        <v/>
      </c>
      <c r="P73" s="353" t="str">
        <f>CONCATENATE('Fy1 mål alla nivåer'!P79)</f>
        <v/>
      </c>
      <c r="Q73" s="353" t="str">
        <f>CONCATENATE('Fy1 mål alla nivåer'!Q79)</f>
        <v/>
      </c>
      <c r="R73" s="353" t="str">
        <f>CONCATENATE('Fy1 mål alla nivåer'!R79)</f>
        <v/>
      </c>
      <c r="S73" s="353" t="str">
        <f>CONCATENATE('Fy1 mål alla nivåer'!S79)</f>
        <v/>
      </c>
      <c r="T73" s="353" t="str">
        <f>CONCATENATE('Fy1 mål alla nivåer'!T79)</f>
        <v/>
      </c>
      <c r="U73" s="353" t="str">
        <f>CONCATENATE('Fy1 mål alla nivåer'!U79)</f>
        <v/>
      </c>
      <c r="V73" s="353" t="str">
        <f>CONCATENATE('Fy1 mål alla nivåer'!V79)</f>
        <v/>
      </c>
      <c r="W73" s="353" t="str">
        <f>CONCATENATE('Fy1 mål alla nivåer'!W79)</f>
        <v/>
      </c>
      <c r="X73" s="353" t="str">
        <f>CONCATENATE('Fy1 mål alla nivåer'!X79)</f>
        <v/>
      </c>
      <c r="Y73" s="353" t="str">
        <f>CONCATENATE('Fy1 mål alla nivåer'!Y79)</f>
        <v/>
      </c>
      <c r="Z73" s="353" t="str">
        <f>CONCATENATE('Fy1 mål alla nivåer'!Z79)</f>
        <v/>
      </c>
      <c r="AA73" s="353" t="str">
        <f>CONCATENATE('Fy1 mål alla nivåer'!AA79)</f>
        <v/>
      </c>
      <c r="AB73" s="353" t="str">
        <f>CONCATENATE('Fy1 mål alla nivåer'!AB79)</f>
        <v/>
      </c>
      <c r="AC73" s="353" t="str">
        <f>CONCATENATE('Fy1 mål alla nivåer'!AC79)</f>
        <v/>
      </c>
      <c r="AD73" s="353" t="str">
        <f>CONCATENATE('Fy1 mål alla nivåer'!AD79)</f>
        <v/>
      </c>
      <c r="AE73" s="353" t="str">
        <f>CONCATENATE('Fy1 mål alla nivåer'!AE79)</f>
        <v/>
      </c>
      <c r="AF73" s="353" t="str">
        <f>CONCATENATE('Fy1 mål alla nivåer'!AF79)</f>
        <v/>
      </c>
      <c r="AG73" s="353" t="str">
        <f>CONCATENATE('Fy1 mål alla nivåer'!AG79)</f>
        <v/>
      </c>
      <c r="AH73" s="353" t="str">
        <f>CONCATENATE('Fy1 mål alla nivåer'!AH79)</f>
        <v/>
      </c>
      <c r="AI73" s="353" t="str">
        <f>CONCATENATE('Fy1 mål alla nivåer'!AI79)</f>
        <v/>
      </c>
      <c r="AJ73" s="353" t="str">
        <f>CONCATENATE('Fy1 mål alla nivåer'!AJ79)</f>
        <v/>
      </c>
      <c r="AK73" s="353" t="str">
        <f>CONCATENATE('Fy1 mål alla nivåer'!AK79)</f>
        <v/>
      </c>
      <c r="AL73" s="353" t="str">
        <f>CONCATENATE('Fy1 mål alla nivåer'!AL79)</f>
        <v/>
      </c>
      <c r="AM73" s="353" t="str">
        <f>CONCATENATE('Fy1 mål alla nivåer'!AM79)</f>
        <v/>
      </c>
      <c r="AN73" s="353" t="str">
        <f>CONCATENATE('Fy1 mål alla nivåer'!AN79)</f>
        <v/>
      </c>
      <c r="AO73" s="353" t="str">
        <f>CONCATENATE('Fy1 mål alla nivåer'!AO79)</f>
        <v/>
      </c>
      <c r="AP73" s="353" t="str">
        <f>CONCATENATE('Fy1 mål alla nivåer'!AP79)</f>
        <v/>
      </c>
      <c r="AQ73" s="353" t="str">
        <f>CONCATENATE('Fy1 mål alla nivåer'!AQ79)</f>
        <v/>
      </c>
      <c r="AR73" s="353" t="str">
        <f>CONCATENATE('Fy1 mål alla nivåer'!AR79)</f>
        <v/>
      </c>
      <c r="AS73" s="353" t="str">
        <f>CONCATENATE('Fy1 mål alla nivåer'!AS79)</f>
        <v/>
      </c>
      <c r="AT73" s="353" t="str">
        <f>CONCATENATE('Fy1 mål alla nivåer'!AT79)</f>
        <v/>
      </c>
      <c r="AU73" s="353" t="str">
        <f>CONCATENATE('Fy1 mål alla nivåer'!AU79)</f>
        <v/>
      </c>
      <c r="AV73" s="353" t="str">
        <f>CONCATENATE('Fy1 mål alla nivåer'!AV79)</f>
        <v/>
      </c>
      <c r="AW73" s="353" t="str">
        <f>CONCATENATE('Fy1 mål alla nivåer'!AW79)</f>
        <v/>
      </c>
      <c r="AX73" s="353" t="str">
        <f>CONCATENATE('Fy1 mål alla nivåer'!AX79)</f>
        <v/>
      </c>
      <c r="AY73" s="353" t="str">
        <f>CONCATENATE('Fy1 mål alla nivåer'!AY79)</f>
        <v/>
      </c>
      <c r="AZ73" s="353" t="str">
        <f>CONCATENATE('Fy1 mål alla nivåer'!AZ79)</f>
        <v/>
      </c>
      <c r="BA73" s="353" t="str">
        <f>CONCATENATE('Fy1 mål alla nivåer'!BA79)</f>
        <v/>
      </c>
      <c r="BB73" s="353" t="str">
        <f>CONCATENATE('Fy1 mål alla nivåer'!BB79)</f>
        <v/>
      </c>
      <c r="BC73" s="353" t="str">
        <f>CONCATENATE('Fy1 mål alla nivåer'!BC79)</f>
        <v/>
      </c>
      <c r="BD73" s="353" t="str">
        <f>CONCATENATE('Fy1 mål alla nivåer'!BD79)</f>
        <v/>
      </c>
      <c r="BE73" s="353" t="str">
        <f>CONCATENATE('Fy1 mål alla nivåer'!BE79)</f>
        <v/>
      </c>
      <c r="BF73" s="353" t="str">
        <f>CONCATENATE('Fy1 mål alla nivåer'!BF79)</f>
        <v/>
      </c>
      <c r="BG73" s="353" t="str">
        <f>CONCATENATE('Fy1 mål alla nivåer'!BG79)</f>
        <v/>
      </c>
      <c r="BH73" s="353" t="str">
        <f>CONCATENATE('Fy1 mål alla nivåer'!BH79)</f>
        <v/>
      </c>
      <c r="BI73" s="353" t="str">
        <f>CONCATENATE('Fy1 mål alla nivåer'!BI79)</f>
        <v/>
      </c>
      <c r="BJ73" s="353" t="str">
        <f>CONCATENATE('Fy1 mål alla nivåer'!BJ79)</f>
        <v/>
      </c>
      <c r="BK73" s="353" t="str">
        <f>CONCATENATE('Fy1 mål alla nivåer'!BK79)</f>
        <v/>
      </c>
      <c r="BL73" s="353" t="str">
        <f>CONCATENATE('Fy1 mål alla nivåer'!BL79)</f>
        <v/>
      </c>
      <c r="BM73" s="353" t="str">
        <f>CONCATENATE('Fy1 mål alla nivåer'!BM79)</f>
        <v/>
      </c>
      <c r="BN73" s="353" t="str">
        <f>CONCATENATE('Fy1 mål alla nivåer'!CL79)</f>
        <v/>
      </c>
      <c r="BO73" s="353" t="str">
        <f>CONCATENATE('Fy1 mål alla nivåer'!CM79)</f>
        <v>X</v>
      </c>
      <c r="BP73" s="353" t="str">
        <f>CONCATENATE('Fy1 mål alla nivåer'!CN79)</f>
        <v>0</v>
      </c>
      <c r="BQ73" s="353" t="str">
        <f>CONCATENATE('Fy1 mål alla nivåer'!CO79)</f>
        <v>0</v>
      </c>
      <c r="BR73" s="353" t="str">
        <f>CONCATENATE('Fy1 mål alla nivåer'!CP79)</f>
        <v>0</v>
      </c>
      <c r="BS73" s="353" t="str">
        <f>CONCATENATE('Fy1 mål alla nivåer'!CQ79)</f>
        <v>0</v>
      </c>
      <c r="BT73" s="353" t="str">
        <f>CONCATENATE('Fy1 mål alla nivåer'!CR79)</f>
        <v>0</v>
      </c>
      <c r="BU73" s="353" t="str">
        <f>CONCATENATE('Fy1 mål alla nivåer'!CS79)</f>
        <v>0</v>
      </c>
      <c r="BV73" s="353" t="str">
        <f>CONCATENATE('Fy1 mål alla nivåer'!CT79)</f>
        <v>F</v>
      </c>
      <c r="BW73" s="324"/>
      <c r="BX73" s="354">
        <v>68</v>
      </c>
    </row>
    <row r="74" spans="1:76" ht="15" x14ac:dyDescent="0.25">
      <c r="A74" s="365" t="str">
        <f>CONCATENATE('Fy1 mål alla nivåer'!A80)</f>
        <v/>
      </c>
      <c r="B74" s="365" t="str">
        <f>CONCATENATE('Fy1 mål alla nivåer'!B80)</f>
        <v>Elev 69</v>
      </c>
      <c r="C74" s="365" t="str">
        <f>CONCATENATE('Fy1 mål alla nivåer'!C80)</f>
        <v/>
      </c>
      <c r="D74" s="365" t="str">
        <f>CONCATENATE('Fy1 mål alla nivåer'!D80)</f>
        <v/>
      </c>
      <c r="E74" s="365" t="str">
        <f>CONCATENATE('Fy1 mål alla nivåer'!E80)</f>
        <v/>
      </c>
      <c r="F74" s="353" t="str">
        <f>CONCATENATE('Fy1 mål alla nivåer'!F80)</f>
        <v/>
      </c>
      <c r="G74" s="353" t="str">
        <f>CONCATENATE('Fy1 mål alla nivåer'!G80)</f>
        <v/>
      </c>
      <c r="H74" s="353" t="str">
        <f>CONCATENATE('Fy1 mål alla nivåer'!H80)</f>
        <v/>
      </c>
      <c r="I74" s="353" t="str">
        <f>CONCATENATE('Fy1 mål alla nivåer'!I80)</f>
        <v/>
      </c>
      <c r="J74" s="353" t="str">
        <f>CONCATENATE('Fy1 mål alla nivåer'!J80)</f>
        <v/>
      </c>
      <c r="K74" s="353" t="str">
        <f>CONCATENATE('Fy1 mål alla nivåer'!K80)</f>
        <v/>
      </c>
      <c r="L74" s="353" t="str">
        <f>CONCATENATE('Fy1 mål alla nivåer'!L80)</f>
        <v/>
      </c>
      <c r="M74" s="353" t="str">
        <f>CONCATENATE('Fy1 mål alla nivåer'!M80)</f>
        <v/>
      </c>
      <c r="N74" s="353" t="str">
        <f>CONCATENATE('Fy1 mål alla nivåer'!N80)</f>
        <v/>
      </c>
      <c r="O74" s="353" t="str">
        <f>CONCATENATE('Fy1 mål alla nivåer'!O80)</f>
        <v/>
      </c>
      <c r="P74" s="353" t="str">
        <f>CONCATENATE('Fy1 mål alla nivåer'!P80)</f>
        <v/>
      </c>
      <c r="Q74" s="353" t="str">
        <f>CONCATENATE('Fy1 mål alla nivåer'!Q80)</f>
        <v/>
      </c>
      <c r="R74" s="353" t="str">
        <f>CONCATENATE('Fy1 mål alla nivåer'!R80)</f>
        <v/>
      </c>
      <c r="S74" s="353" t="str">
        <f>CONCATENATE('Fy1 mål alla nivåer'!S80)</f>
        <v/>
      </c>
      <c r="T74" s="353" t="str">
        <f>CONCATENATE('Fy1 mål alla nivåer'!T80)</f>
        <v/>
      </c>
      <c r="U74" s="353" t="str">
        <f>CONCATENATE('Fy1 mål alla nivåer'!U80)</f>
        <v/>
      </c>
      <c r="V74" s="353" t="str">
        <f>CONCATENATE('Fy1 mål alla nivåer'!V80)</f>
        <v/>
      </c>
      <c r="W74" s="353" t="str">
        <f>CONCATENATE('Fy1 mål alla nivåer'!W80)</f>
        <v/>
      </c>
      <c r="X74" s="353" t="str">
        <f>CONCATENATE('Fy1 mål alla nivåer'!X80)</f>
        <v/>
      </c>
      <c r="Y74" s="353" t="str">
        <f>CONCATENATE('Fy1 mål alla nivåer'!Y80)</f>
        <v/>
      </c>
      <c r="Z74" s="353" t="str">
        <f>CONCATENATE('Fy1 mål alla nivåer'!Z80)</f>
        <v/>
      </c>
      <c r="AA74" s="353" t="str">
        <f>CONCATENATE('Fy1 mål alla nivåer'!AA80)</f>
        <v/>
      </c>
      <c r="AB74" s="353" t="str">
        <f>CONCATENATE('Fy1 mål alla nivåer'!AB80)</f>
        <v/>
      </c>
      <c r="AC74" s="353" t="str">
        <f>CONCATENATE('Fy1 mål alla nivåer'!AC80)</f>
        <v/>
      </c>
      <c r="AD74" s="353" t="str">
        <f>CONCATENATE('Fy1 mål alla nivåer'!AD80)</f>
        <v/>
      </c>
      <c r="AE74" s="353" t="str">
        <f>CONCATENATE('Fy1 mål alla nivåer'!AE80)</f>
        <v/>
      </c>
      <c r="AF74" s="353" t="str">
        <f>CONCATENATE('Fy1 mål alla nivåer'!AF80)</f>
        <v/>
      </c>
      <c r="AG74" s="353" t="str">
        <f>CONCATENATE('Fy1 mål alla nivåer'!AG80)</f>
        <v/>
      </c>
      <c r="AH74" s="353" t="str">
        <f>CONCATENATE('Fy1 mål alla nivåer'!AH80)</f>
        <v/>
      </c>
      <c r="AI74" s="353" t="str">
        <f>CONCATENATE('Fy1 mål alla nivåer'!AI80)</f>
        <v/>
      </c>
      <c r="AJ74" s="353" t="str">
        <f>CONCATENATE('Fy1 mål alla nivåer'!AJ80)</f>
        <v/>
      </c>
      <c r="AK74" s="353" t="str">
        <f>CONCATENATE('Fy1 mål alla nivåer'!AK80)</f>
        <v/>
      </c>
      <c r="AL74" s="353" t="str">
        <f>CONCATENATE('Fy1 mål alla nivåer'!AL80)</f>
        <v/>
      </c>
      <c r="AM74" s="353" t="str">
        <f>CONCATENATE('Fy1 mål alla nivåer'!AM80)</f>
        <v/>
      </c>
      <c r="AN74" s="353" t="str">
        <f>CONCATENATE('Fy1 mål alla nivåer'!AN80)</f>
        <v/>
      </c>
      <c r="AO74" s="353" t="str">
        <f>CONCATENATE('Fy1 mål alla nivåer'!AO80)</f>
        <v/>
      </c>
      <c r="AP74" s="353" t="str">
        <f>CONCATENATE('Fy1 mål alla nivåer'!AP80)</f>
        <v/>
      </c>
      <c r="AQ74" s="353" t="str">
        <f>CONCATENATE('Fy1 mål alla nivåer'!AQ80)</f>
        <v/>
      </c>
      <c r="AR74" s="353" t="str">
        <f>CONCATENATE('Fy1 mål alla nivåer'!AR80)</f>
        <v/>
      </c>
      <c r="AS74" s="353" t="str">
        <f>CONCATENATE('Fy1 mål alla nivåer'!AS80)</f>
        <v/>
      </c>
      <c r="AT74" s="353" t="str">
        <f>CONCATENATE('Fy1 mål alla nivåer'!AT80)</f>
        <v/>
      </c>
      <c r="AU74" s="353" t="str">
        <f>CONCATENATE('Fy1 mål alla nivåer'!AU80)</f>
        <v/>
      </c>
      <c r="AV74" s="353" t="str">
        <f>CONCATENATE('Fy1 mål alla nivåer'!AV80)</f>
        <v/>
      </c>
      <c r="AW74" s="353" t="str">
        <f>CONCATENATE('Fy1 mål alla nivåer'!AW80)</f>
        <v/>
      </c>
      <c r="AX74" s="353" t="str">
        <f>CONCATENATE('Fy1 mål alla nivåer'!AX80)</f>
        <v/>
      </c>
      <c r="AY74" s="353" t="str">
        <f>CONCATENATE('Fy1 mål alla nivåer'!AY80)</f>
        <v/>
      </c>
      <c r="AZ74" s="353" t="str">
        <f>CONCATENATE('Fy1 mål alla nivåer'!AZ80)</f>
        <v/>
      </c>
      <c r="BA74" s="353" t="str">
        <f>CONCATENATE('Fy1 mål alla nivåer'!BA80)</f>
        <v/>
      </c>
      <c r="BB74" s="353" t="str">
        <f>CONCATENATE('Fy1 mål alla nivåer'!BB80)</f>
        <v/>
      </c>
      <c r="BC74" s="353" t="str">
        <f>CONCATENATE('Fy1 mål alla nivåer'!BC80)</f>
        <v/>
      </c>
      <c r="BD74" s="353" t="str">
        <f>CONCATENATE('Fy1 mål alla nivåer'!BD80)</f>
        <v/>
      </c>
      <c r="BE74" s="353" t="str">
        <f>CONCATENATE('Fy1 mål alla nivåer'!BE80)</f>
        <v/>
      </c>
      <c r="BF74" s="353" t="str">
        <f>CONCATENATE('Fy1 mål alla nivåer'!BF80)</f>
        <v/>
      </c>
      <c r="BG74" s="353" t="str">
        <f>CONCATENATE('Fy1 mål alla nivåer'!BG80)</f>
        <v/>
      </c>
      <c r="BH74" s="353" t="str">
        <f>CONCATENATE('Fy1 mål alla nivåer'!BH80)</f>
        <v/>
      </c>
      <c r="BI74" s="353" t="str">
        <f>CONCATENATE('Fy1 mål alla nivåer'!BI80)</f>
        <v/>
      </c>
      <c r="BJ74" s="353" t="str">
        <f>CONCATENATE('Fy1 mål alla nivåer'!BJ80)</f>
        <v/>
      </c>
      <c r="BK74" s="353" t="str">
        <f>CONCATENATE('Fy1 mål alla nivåer'!BK80)</f>
        <v/>
      </c>
      <c r="BL74" s="353" t="str">
        <f>CONCATENATE('Fy1 mål alla nivåer'!BL80)</f>
        <v/>
      </c>
      <c r="BM74" s="353" t="str">
        <f>CONCATENATE('Fy1 mål alla nivåer'!BM80)</f>
        <v/>
      </c>
      <c r="BN74" s="353" t="str">
        <f>CONCATENATE('Fy1 mål alla nivåer'!CL80)</f>
        <v/>
      </c>
      <c r="BO74" s="353" t="str">
        <f>CONCATENATE('Fy1 mål alla nivåer'!CM80)</f>
        <v>X</v>
      </c>
      <c r="BP74" s="353" t="str">
        <f>CONCATENATE('Fy1 mål alla nivåer'!CN80)</f>
        <v>0</v>
      </c>
      <c r="BQ74" s="353" t="str">
        <f>CONCATENATE('Fy1 mål alla nivåer'!CO80)</f>
        <v>0</v>
      </c>
      <c r="BR74" s="353" t="str">
        <f>CONCATENATE('Fy1 mål alla nivåer'!CP80)</f>
        <v>0</v>
      </c>
      <c r="BS74" s="353" t="str">
        <f>CONCATENATE('Fy1 mål alla nivåer'!CQ80)</f>
        <v>0</v>
      </c>
      <c r="BT74" s="353" t="str">
        <f>CONCATENATE('Fy1 mål alla nivåer'!CR80)</f>
        <v>0</v>
      </c>
      <c r="BU74" s="353" t="str">
        <f>CONCATENATE('Fy1 mål alla nivåer'!CS80)</f>
        <v>0</v>
      </c>
      <c r="BV74" s="353" t="str">
        <f>CONCATENATE('Fy1 mål alla nivåer'!CT80)</f>
        <v>F</v>
      </c>
      <c r="BW74" s="324"/>
      <c r="BX74" s="354">
        <v>69</v>
      </c>
    </row>
    <row r="75" spans="1:76" ht="15" x14ac:dyDescent="0.25">
      <c r="A75" s="365" t="str">
        <f>CONCATENATE('Fy1 mål alla nivåer'!A81)</f>
        <v/>
      </c>
      <c r="B75" s="365" t="str">
        <f>CONCATENATE('Fy1 mål alla nivåer'!B81)</f>
        <v>Elev 70</v>
      </c>
      <c r="C75" s="365" t="str">
        <f>CONCATENATE('Fy1 mål alla nivåer'!C81)</f>
        <v/>
      </c>
      <c r="D75" s="365" t="str">
        <f>CONCATENATE('Fy1 mål alla nivåer'!D81)</f>
        <v/>
      </c>
      <c r="E75" s="365" t="str">
        <f>CONCATENATE('Fy1 mål alla nivåer'!E81)</f>
        <v/>
      </c>
      <c r="F75" s="353" t="str">
        <f>CONCATENATE('Fy1 mål alla nivåer'!F81)</f>
        <v/>
      </c>
      <c r="G75" s="353" t="str">
        <f>CONCATENATE('Fy1 mål alla nivåer'!G81)</f>
        <v/>
      </c>
      <c r="H75" s="353" t="str">
        <f>CONCATENATE('Fy1 mål alla nivåer'!H81)</f>
        <v/>
      </c>
      <c r="I75" s="353" t="str">
        <f>CONCATENATE('Fy1 mål alla nivåer'!I81)</f>
        <v/>
      </c>
      <c r="J75" s="353" t="str">
        <f>CONCATENATE('Fy1 mål alla nivåer'!J81)</f>
        <v/>
      </c>
      <c r="K75" s="353" t="str">
        <f>CONCATENATE('Fy1 mål alla nivåer'!K81)</f>
        <v/>
      </c>
      <c r="L75" s="353" t="str">
        <f>CONCATENATE('Fy1 mål alla nivåer'!L81)</f>
        <v/>
      </c>
      <c r="M75" s="353" t="str">
        <f>CONCATENATE('Fy1 mål alla nivåer'!M81)</f>
        <v/>
      </c>
      <c r="N75" s="353" t="str">
        <f>CONCATENATE('Fy1 mål alla nivåer'!N81)</f>
        <v/>
      </c>
      <c r="O75" s="353" t="str">
        <f>CONCATENATE('Fy1 mål alla nivåer'!O81)</f>
        <v/>
      </c>
      <c r="P75" s="353" t="str">
        <f>CONCATENATE('Fy1 mål alla nivåer'!P81)</f>
        <v/>
      </c>
      <c r="Q75" s="353" t="str">
        <f>CONCATENATE('Fy1 mål alla nivåer'!Q81)</f>
        <v/>
      </c>
      <c r="R75" s="353" t="str">
        <f>CONCATENATE('Fy1 mål alla nivåer'!R81)</f>
        <v/>
      </c>
      <c r="S75" s="353" t="str">
        <f>CONCATENATE('Fy1 mål alla nivåer'!S81)</f>
        <v/>
      </c>
      <c r="T75" s="353" t="str">
        <f>CONCATENATE('Fy1 mål alla nivåer'!T81)</f>
        <v/>
      </c>
      <c r="U75" s="353" t="str">
        <f>CONCATENATE('Fy1 mål alla nivåer'!U81)</f>
        <v/>
      </c>
      <c r="V75" s="353" t="str">
        <f>CONCATENATE('Fy1 mål alla nivåer'!V81)</f>
        <v/>
      </c>
      <c r="W75" s="353" t="str">
        <f>CONCATENATE('Fy1 mål alla nivåer'!W81)</f>
        <v/>
      </c>
      <c r="X75" s="353" t="str">
        <f>CONCATENATE('Fy1 mål alla nivåer'!X81)</f>
        <v/>
      </c>
      <c r="Y75" s="353" t="str">
        <f>CONCATENATE('Fy1 mål alla nivåer'!Y81)</f>
        <v/>
      </c>
      <c r="Z75" s="353" t="str">
        <f>CONCATENATE('Fy1 mål alla nivåer'!Z81)</f>
        <v/>
      </c>
      <c r="AA75" s="353" t="str">
        <f>CONCATENATE('Fy1 mål alla nivåer'!AA81)</f>
        <v/>
      </c>
      <c r="AB75" s="353" t="str">
        <f>CONCATENATE('Fy1 mål alla nivåer'!AB81)</f>
        <v/>
      </c>
      <c r="AC75" s="353" t="str">
        <f>CONCATENATE('Fy1 mål alla nivåer'!AC81)</f>
        <v/>
      </c>
      <c r="AD75" s="353" t="str">
        <f>CONCATENATE('Fy1 mål alla nivåer'!AD81)</f>
        <v/>
      </c>
      <c r="AE75" s="353" t="str">
        <f>CONCATENATE('Fy1 mål alla nivåer'!AE81)</f>
        <v/>
      </c>
      <c r="AF75" s="353" t="str">
        <f>CONCATENATE('Fy1 mål alla nivåer'!AF81)</f>
        <v/>
      </c>
      <c r="AG75" s="353" t="str">
        <f>CONCATENATE('Fy1 mål alla nivåer'!AG81)</f>
        <v/>
      </c>
      <c r="AH75" s="353" t="str">
        <f>CONCATENATE('Fy1 mål alla nivåer'!AH81)</f>
        <v/>
      </c>
      <c r="AI75" s="353" t="str">
        <f>CONCATENATE('Fy1 mål alla nivåer'!AI81)</f>
        <v/>
      </c>
      <c r="AJ75" s="353" t="str">
        <f>CONCATENATE('Fy1 mål alla nivåer'!AJ81)</f>
        <v/>
      </c>
      <c r="AK75" s="353" t="str">
        <f>CONCATENATE('Fy1 mål alla nivåer'!AK81)</f>
        <v/>
      </c>
      <c r="AL75" s="353" t="str">
        <f>CONCATENATE('Fy1 mål alla nivåer'!AL81)</f>
        <v/>
      </c>
      <c r="AM75" s="353" t="str">
        <f>CONCATENATE('Fy1 mål alla nivåer'!AM81)</f>
        <v/>
      </c>
      <c r="AN75" s="353" t="str">
        <f>CONCATENATE('Fy1 mål alla nivåer'!AN81)</f>
        <v/>
      </c>
      <c r="AO75" s="353" t="str">
        <f>CONCATENATE('Fy1 mål alla nivåer'!AO81)</f>
        <v/>
      </c>
      <c r="AP75" s="353" t="str">
        <f>CONCATENATE('Fy1 mål alla nivåer'!AP81)</f>
        <v/>
      </c>
      <c r="AQ75" s="353" t="str">
        <f>CONCATENATE('Fy1 mål alla nivåer'!AQ81)</f>
        <v/>
      </c>
      <c r="AR75" s="353" t="str">
        <f>CONCATENATE('Fy1 mål alla nivåer'!AR81)</f>
        <v/>
      </c>
      <c r="AS75" s="353" t="str">
        <f>CONCATENATE('Fy1 mål alla nivåer'!AS81)</f>
        <v/>
      </c>
      <c r="AT75" s="353" t="str">
        <f>CONCATENATE('Fy1 mål alla nivåer'!AT81)</f>
        <v/>
      </c>
      <c r="AU75" s="353" t="str">
        <f>CONCATENATE('Fy1 mål alla nivåer'!AU81)</f>
        <v/>
      </c>
      <c r="AV75" s="353" t="str">
        <f>CONCATENATE('Fy1 mål alla nivåer'!AV81)</f>
        <v/>
      </c>
      <c r="AW75" s="353" t="str">
        <f>CONCATENATE('Fy1 mål alla nivåer'!AW81)</f>
        <v/>
      </c>
      <c r="AX75" s="353" t="str">
        <f>CONCATENATE('Fy1 mål alla nivåer'!AX81)</f>
        <v/>
      </c>
      <c r="AY75" s="353" t="str">
        <f>CONCATENATE('Fy1 mål alla nivåer'!AY81)</f>
        <v/>
      </c>
      <c r="AZ75" s="353" t="str">
        <f>CONCATENATE('Fy1 mål alla nivåer'!AZ81)</f>
        <v/>
      </c>
      <c r="BA75" s="353" t="str">
        <f>CONCATENATE('Fy1 mål alla nivåer'!BA81)</f>
        <v/>
      </c>
      <c r="BB75" s="353" t="str">
        <f>CONCATENATE('Fy1 mål alla nivåer'!BB81)</f>
        <v/>
      </c>
      <c r="BC75" s="353" t="str">
        <f>CONCATENATE('Fy1 mål alla nivåer'!BC81)</f>
        <v/>
      </c>
      <c r="BD75" s="353" t="str">
        <f>CONCATENATE('Fy1 mål alla nivåer'!BD81)</f>
        <v/>
      </c>
      <c r="BE75" s="353" t="str">
        <f>CONCATENATE('Fy1 mål alla nivåer'!BE81)</f>
        <v/>
      </c>
      <c r="BF75" s="353" t="str">
        <f>CONCATENATE('Fy1 mål alla nivåer'!BF81)</f>
        <v/>
      </c>
      <c r="BG75" s="353" t="str">
        <f>CONCATENATE('Fy1 mål alla nivåer'!BG81)</f>
        <v/>
      </c>
      <c r="BH75" s="353" t="str">
        <f>CONCATENATE('Fy1 mål alla nivåer'!BH81)</f>
        <v/>
      </c>
      <c r="BI75" s="353" t="str">
        <f>CONCATENATE('Fy1 mål alla nivåer'!BI81)</f>
        <v/>
      </c>
      <c r="BJ75" s="353" t="str">
        <f>CONCATENATE('Fy1 mål alla nivåer'!BJ81)</f>
        <v/>
      </c>
      <c r="BK75" s="353" t="str">
        <f>CONCATENATE('Fy1 mål alla nivåer'!BK81)</f>
        <v/>
      </c>
      <c r="BL75" s="353" t="str">
        <f>CONCATENATE('Fy1 mål alla nivåer'!BL81)</f>
        <v/>
      </c>
      <c r="BM75" s="353" t="str">
        <f>CONCATENATE('Fy1 mål alla nivåer'!BM81)</f>
        <v/>
      </c>
      <c r="BN75" s="353" t="str">
        <f>CONCATENATE('Fy1 mål alla nivåer'!CL81)</f>
        <v/>
      </c>
      <c r="BO75" s="353" t="str">
        <f>CONCATENATE('Fy1 mål alla nivåer'!CM81)</f>
        <v>X</v>
      </c>
      <c r="BP75" s="353" t="str">
        <f>CONCATENATE('Fy1 mål alla nivåer'!CN81)</f>
        <v>0</v>
      </c>
      <c r="BQ75" s="353" t="str">
        <f>CONCATENATE('Fy1 mål alla nivåer'!CO81)</f>
        <v>0</v>
      </c>
      <c r="BR75" s="353" t="str">
        <f>CONCATENATE('Fy1 mål alla nivåer'!CP81)</f>
        <v>0</v>
      </c>
      <c r="BS75" s="353" t="str">
        <f>CONCATENATE('Fy1 mål alla nivåer'!CQ81)</f>
        <v>0</v>
      </c>
      <c r="BT75" s="353" t="str">
        <f>CONCATENATE('Fy1 mål alla nivåer'!CR81)</f>
        <v>0</v>
      </c>
      <c r="BU75" s="353" t="str">
        <f>CONCATENATE('Fy1 mål alla nivåer'!CS81)</f>
        <v>0</v>
      </c>
      <c r="BV75" s="353" t="str">
        <f>CONCATENATE('Fy1 mål alla nivåer'!CT81)</f>
        <v>F</v>
      </c>
      <c r="BW75" s="324"/>
      <c r="BX75" s="354">
        <v>70</v>
      </c>
    </row>
    <row r="76" spans="1:76" ht="15" x14ac:dyDescent="0.25">
      <c r="A76" s="365" t="str">
        <f>CONCATENATE('Fy1 mål alla nivåer'!A82)</f>
        <v/>
      </c>
      <c r="B76" s="365" t="str">
        <f>CONCATENATE('Fy1 mål alla nivåer'!B82)</f>
        <v>Elev 71</v>
      </c>
      <c r="C76" s="365" t="str">
        <f>CONCATENATE('Fy1 mål alla nivåer'!C82)</f>
        <v/>
      </c>
      <c r="D76" s="365" t="str">
        <f>CONCATENATE('Fy1 mål alla nivåer'!D82)</f>
        <v/>
      </c>
      <c r="E76" s="365" t="str">
        <f>CONCATENATE('Fy1 mål alla nivåer'!E82)</f>
        <v/>
      </c>
      <c r="F76" s="353" t="str">
        <f>CONCATENATE('Fy1 mål alla nivåer'!F82)</f>
        <v/>
      </c>
      <c r="G76" s="353" t="str">
        <f>CONCATENATE('Fy1 mål alla nivåer'!G82)</f>
        <v/>
      </c>
      <c r="H76" s="353" t="str">
        <f>CONCATENATE('Fy1 mål alla nivåer'!H82)</f>
        <v/>
      </c>
      <c r="I76" s="353" t="str">
        <f>CONCATENATE('Fy1 mål alla nivåer'!I82)</f>
        <v/>
      </c>
      <c r="J76" s="353" t="str">
        <f>CONCATENATE('Fy1 mål alla nivåer'!J82)</f>
        <v/>
      </c>
      <c r="K76" s="353" t="str">
        <f>CONCATENATE('Fy1 mål alla nivåer'!K82)</f>
        <v/>
      </c>
      <c r="L76" s="353" t="str">
        <f>CONCATENATE('Fy1 mål alla nivåer'!L82)</f>
        <v/>
      </c>
      <c r="M76" s="353" t="str">
        <f>CONCATENATE('Fy1 mål alla nivåer'!M82)</f>
        <v/>
      </c>
      <c r="N76" s="353" t="str">
        <f>CONCATENATE('Fy1 mål alla nivåer'!N82)</f>
        <v/>
      </c>
      <c r="O76" s="353" t="str">
        <f>CONCATENATE('Fy1 mål alla nivåer'!O82)</f>
        <v/>
      </c>
      <c r="P76" s="353" t="str">
        <f>CONCATENATE('Fy1 mål alla nivåer'!P82)</f>
        <v/>
      </c>
      <c r="Q76" s="353" t="str">
        <f>CONCATENATE('Fy1 mål alla nivåer'!Q82)</f>
        <v/>
      </c>
      <c r="R76" s="353" t="str">
        <f>CONCATENATE('Fy1 mål alla nivåer'!R82)</f>
        <v/>
      </c>
      <c r="S76" s="353" t="str">
        <f>CONCATENATE('Fy1 mål alla nivåer'!S82)</f>
        <v/>
      </c>
      <c r="T76" s="353" t="str">
        <f>CONCATENATE('Fy1 mål alla nivåer'!T82)</f>
        <v/>
      </c>
      <c r="U76" s="353" t="str">
        <f>CONCATENATE('Fy1 mål alla nivåer'!U82)</f>
        <v/>
      </c>
      <c r="V76" s="353" t="str">
        <f>CONCATENATE('Fy1 mål alla nivåer'!V82)</f>
        <v/>
      </c>
      <c r="W76" s="353" t="str">
        <f>CONCATENATE('Fy1 mål alla nivåer'!W82)</f>
        <v/>
      </c>
      <c r="X76" s="353" t="str">
        <f>CONCATENATE('Fy1 mål alla nivåer'!X82)</f>
        <v/>
      </c>
      <c r="Y76" s="353" t="str">
        <f>CONCATENATE('Fy1 mål alla nivåer'!Y82)</f>
        <v/>
      </c>
      <c r="Z76" s="353" t="str">
        <f>CONCATENATE('Fy1 mål alla nivåer'!Z82)</f>
        <v/>
      </c>
      <c r="AA76" s="353" t="str">
        <f>CONCATENATE('Fy1 mål alla nivåer'!AA82)</f>
        <v/>
      </c>
      <c r="AB76" s="353" t="str">
        <f>CONCATENATE('Fy1 mål alla nivåer'!AB82)</f>
        <v/>
      </c>
      <c r="AC76" s="353" t="str">
        <f>CONCATENATE('Fy1 mål alla nivåer'!AC82)</f>
        <v/>
      </c>
      <c r="AD76" s="353" t="str">
        <f>CONCATENATE('Fy1 mål alla nivåer'!AD82)</f>
        <v/>
      </c>
      <c r="AE76" s="353" t="str">
        <f>CONCATENATE('Fy1 mål alla nivåer'!AE82)</f>
        <v/>
      </c>
      <c r="AF76" s="353" t="str">
        <f>CONCATENATE('Fy1 mål alla nivåer'!AF82)</f>
        <v/>
      </c>
      <c r="AG76" s="353" t="str">
        <f>CONCATENATE('Fy1 mål alla nivåer'!AG82)</f>
        <v/>
      </c>
      <c r="AH76" s="353" t="str">
        <f>CONCATENATE('Fy1 mål alla nivåer'!AH82)</f>
        <v/>
      </c>
      <c r="AI76" s="353" t="str">
        <f>CONCATENATE('Fy1 mål alla nivåer'!AI82)</f>
        <v/>
      </c>
      <c r="AJ76" s="353" t="str">
        <f>CONCATENATE('Fy1 mål alla nivåer'!AJ82)</f>
        <v/>
      </c>
      <c r="AK76" s="353" t="str">
        <f>CONCATENATE('Fy1 mål alla nivåer'!AK82)</f>
        <v/>
      </c>
      <c r="AL76" s="353" t="str">
        <f>CONCATENATE('Fy1 mål alla nivåer'!AL82)</f>
        <v/>
      </c>
      <c r="AM76" s="353" t="str">
        <f>CONCATENATE('Fy1 mål alla nivåer'!AM82)</f>
        <v/>
      </c>
      <c r="AN76" s="353" t="str">
        <f>CONCATENATE('Fy1 mål alla nivåer'!AN82)</f>
        <v/>
      </c>
      <c r="AO76" s="353" t="str">
        <f>CONCATENATE('Fy1 mål alla nivåer'!AO82)</f>
        <v/>
      </c>
      <c r="AP76" s="353" t="str">
        <f>CONCATENATE('Fy1 mål alla nivåer'!AP82)</f>
        <v/>
      </c>
      <c r="AQ76" s="353" t="str">
        <f>CONCATENATE('Fy1 mål alla nivåer'!AQ82)</f>
        <v/>
      </c>
      <c r="AR76" s="353" t="str">
        <f>CONCATENATE('Fy1 mål alla nivåer'!AR82)</f>
        <v/>
      </c>
      <c r="AS76" s="353" t="str">
        <f>CONCATENATE('Fy1 mål alla nivåer'!AS82)</f>
        <v/>
      </c>
      <c r="AT76" s="353" t="str">
        <f>CONCATENATE('Fy1 mål alla nivåer'!AT82)</f>
        <v/>
      </c>
      <c r="AU76" s="353" t="str">
        <f>CONCATENATE('Fy1 mål alla nivåer'!AU82)</f>
        <v/>
      </c>
      <c r="AV76" s="353" t="str">
        <f>CONCATENATE('Fy1 mål alla nivåer'!AV82)</f>
        <v/>
      </c>
      <c r="AW76" s="353" t="str">
        <f>CONCATENATE('Fy1 mål alla nivåer'!AW82)</f>
        <v/>
      </c>
      <c r="AX76" s="353" t="str">
        <f>CONCATENATE('Fy1 mål alla nivåer'!AX82)</f>
        <v/>
      </c>
      <c r="AY76" s="353" t="str">
        <f>CONCATENATE('Fy1 mål alla nivåer'!AY82)</f>
        <v/>
      </c>
      <c r="AZ76" s="353" t="str">
        <f>CONCATENATE('Fy1 mål alla nivåer'!AZ82)</f>
        <v/>
      </c>
      <c r="BA76" s="353" t="str">
        <f>CONCATENATE('Fy1 mål alla nivåer'!BA82)</f>
        <v/>
      </c>
      <c r="BB76" s="353" t="str">
        <f>CONCATENATE('Fy1 mål alla nivåer'!BB82)</f>
        <v/>
      </c>
      <c r="BC76" s="353" t="str">
        <f>CONCATENATE('Fy1 mål alla nivåer'!BC82)</f>
        <v/>
      </c>
      <c r="BD76" s="353" t="str">
        <f>CONCATENATE('Fy1 mål alla nivåer'!BD82)</f>
        <v/>
      </c>
      <c r="BE76" s="353" t="str">
        <f>CONCATENATE('Fy1 mål alla nivåer'!BE82)</f>
        <v/>
      </c>
      <c r="BF76" s="353" t="str">
        <f>CONCATENATE('Fy1 mål alla nivåer'!BF82)</f>
        <v/>
      </c>
      <c r="BG76" s="353" t="str">
        <f>CONCATENATE('Fy1 mål alla nivåer'!BG82)</f>
        <v/>
      </c>
      <c r="BH76" s="353" t="str">
        <f>CONCATENATE('Fy1 mål alla nivåer'!BH82)</f>
        <v/>
      </c>
      <c r="BI76" s="353" t="str">
        <f>CONCATENATE('Fy1 mål alla nivåer'!BI82)</f>
        <v/>
      </c>
      <c r="BJ76" s="353" t="str">
        <f>CONCATENATE('Fy1 mål alla nivåer'!BJ82)</f>
        <v/>
      </c>
      <c r="BK76" s="353" t="str">
        <f>CONCATENATE('Fy1 mål alla nivåer'!BK82)</f>
        <v/>
      </c>
      <c r="BL76" s="353" t="str">
        <f>CONCATENATE('Fy1 mål alla nivåer'!BL82)</f>
        <v/>
      </c>
      <c r="BM76" s="353" t="str">
        <f>CONCATENATE('Fy1 mål alla nivåer'!BM82)</f>
        <v/>
      </c>
      <c r="BN76" s="353" t="str">
        <f>CONCATENATE('Fy1 mål alla nivåer'!CL82)</f>
        <v/>
      </c>
      <c r="BO76" s="353" t="str">
        <f>CONCATENATE('Fy1 mål alla nivåer'!CM82)</f>
        <v>X</v>
      </c>
      <c r="BP76" s="353" t="str">
        <f>CONCATENATE('Fy1 mål alla nivåer'!CN82)</f>
        <v>0</v>
      </c>
      <c r="BQ76" s="353" t="str">
        <f>CONCATENATE('Fy1 mål alla nivåer'!CO82)</f>
        <v>0</v>
      </c>
      <c r="BR76" s="353" t="str">
        <f>CONCATENATE('Fy1 mål alla nivåer'!CP82)</f>
        <v>0</v>
      </c>
      <c r="BS76" s="353" t="str">
        <f>CONCATENATE('Fy1 mål alla nivåer'!CQ82)</f>
        <v>0</v>
      </c>
      <c r="BT76" s="353" t="str">
        <f>CONCATENATE('Fy1 mål alla nivåer'!CR82)</f>
        <v>0</v>
      </c>
      <c r="BU76" s="353" t="str">
        <f>CONCATENATE('Fy1 mål alla nivåer'!CS82)</f>
        <v>0</v>
      </c>
      <c r="BV76" s="353" t="str">
        <f>CONCATENATE('Fy1 mål alla nivåer'!CT82)</f>
        <v>F</v>
      </c>
      <c r="BW76" s="324"/>
      <c r="BX76" s="354">
        <v>71</v>
      </c>
    </row>
    <row r="77" spans="1:76" ht="15" x14ac:dyDescent="0.25">
      <c r="A77" s="365" t="str">
        <f>CONCATENATE('Fy1 mål alla nivåer'!A83)</f>
        <v/>
      </c>
      <c r="B77" s="365" t="str">
        <f>CONCATENATE('Fy1 mål alla nivåer'!B83)</f>
        <v>Elev 72</v>
      </c>
      <c r="C77" s="365" t="str">
        <f>CONCATENATE('Fy1 mål alla nivåer'!C83)</f>
        <v/>
      </c>
      <c r="D77" s="365" t="str">
        <f>CONCATENATE('Fy1 mål alla nivåer'!D83)</f>
        <v/>
      </c>
      <c r="E77" s="365" t="str">
        <f>CONCATENATE('Fy1 mål alla nivåer'!E83)</f>
        <v/>
      </c>
      <c r="F77" s="353" t="str">
        <f>CONCATENATE('Fy1 mål alla nivåer'!F83)</f>
        <v/>
      </c>
      <c r="G77" s="353" t="str">
        <f>CONCATENATE('Fy1 mål alla nivåer'!G83)</f>
        <v/>
      </c>
      <c r="H77" s="353" t="str">
        <f>CONCATENATE('Fy1 mål alla nivåer'!H83)</f>
        <v/>
      </c>
      <c r="I77" s="353" t="str">
        <f>CONCATENATE('Fy1 mål alla nivåer'!I83)</f>
        <v/>
      </c>
      <c r="J77" s="353" t="str">
        <f>CONCATENATE('Fy1 mål alla nivåer'!J83)</f>
        <v/>
      </c>
      <c r="K77" s="353" t="str">
        <f>CONCATENATE('Fy1 mål alla nivåer'!K83)</f>
        <v/>
      </c>
      <c r="L77" s="353" t="str">
        <f>CONCATENATE('Fy1 mål alla nivåer'!L83)</f>
        <v/>
      </c>
      <c r="M77" s="353" t="str">
        <f>CONCATENATE('Fy1 mål alla nivåer'!M83)</f>
        <v/>
      </c>
      <c r="N77" s="353" t="str">
        <f>CONCATENATE('Fy1 mål alla nivåer'!N83)</f>
        <v/>
      </c>
      <c r="O77" s="353" t="str">
        <f>CONCATENATE('Fy1 mål alla nivåer'!O83)</f>
        <v/>
      </c>
      <c r="P77" s="353" t="str">
        <f>CONCATENATE('Fy1 mål alla nivåer'!P83)</f>
        <v/>
      </c>
      <c r="Q77" s="353" t="str">
        <f>CONCATENATE('Fy1 mål alla nivåer'!Q83)</f>
        <v/>
      </c>
      <c r="R77" s="353" t="str">
        <f>CONCATENATE('Fy1 mål alla nivåer'!R83)</f>
        <v/>
      </c>
      <c r="S77" s="353" t="str">
        <f>CONCATENATE('Fy1 mål alla nivåer'!S83)</f>
        <v/>
      </c>
      <c r="T77" s="353" t="str">
        <f>CONCATENATE('Fy1 mål alla nivåer'!T83)</f>
        <v/>
      </c>
      <c r="U77" s="353" t="str">
        <f>CONCATENATE('Fy1 mål alla nivåer'!U83)</f>
        <v/>
      </c>
      <c r="V77" s="353" t="str">
        <f>CONCATENATE('Fy1 mål alla nivåer'!V83)</f>
        <v/>
      </c>
      <c r="W77" s="353" t="str">
        <f>CONCATENATE('Fy1 mål alla nivåer'!W83)</f>
        <v/>
      </c>
      <c r="X77" s="353" t="str">
        <f>CONCATENATE('Fy1 mål alla nivåer'!X83)</f>
        <v/>
      </c>
      <c r="Y77" s="353" t="str">
        <f>CONCATENATE('Fy1 mål alla nivåer'!Y83)</f>
        <v/>
      </c>
      <c r="Z77" s="353" t="str">
        <f>CONCATENATE('Fy1 mål alla nivåer'!Z83)</f>
        <v/>
      </c>
      <c r="AA77" s="353" t="str">
        <f>CONCATENATE('Fy1 mål alla nivåer'!AA83)</f>
        <v/>
      </c>
      <c r="AB77" s="353" t="str">
        <f>CONCATENATE('Fy1 mål alla nivåer'!AB83)</f>
        <v/>
      </c>
      <c r="AC77" s="353" t="str">
        <f>CONCATENATE('Fy1 mål alla nivåer'!AC83)</f>
        <v/>
      </c>
      <c r="AD77" s="353" t="str">
        <f>CONCATENATE('Fy1 mål alla nivåer'!AD83)</f>
        <v/>
      </c>
      <c r="AE77" s="353" t="str">
        <f>CONCATENATE('Fy1 mål alla nivåer'!AE83)</f>
        <v/>
      </c>
      <c r="AF77" s="353" t="str">
        <f>CONCATENATE('Fy1 mål alla nivåer'!AF83)</f>
        <v/>
      </c>
      <c r="AG77" s="353" t="str">
        <f>CONCATENATE('Fy1 mål alla nivåer'!AG83)</f>
        <v/>
      </c>
      <c r="AH77" s="353" t="str">
        <f>CONCATENATE('Fy1 mål alla nivåer'!AH83)</f>
        <v/>
      </c>
      <c r="AI77" s="353" t="str">
        <f>CONCATENATE('Fy1 mål alla nivåer'!AI83)</f>
        <v/>
      </c>
      <c r="AJ77" s="353" t="str">
        <f>CONCATENATE('Fy1 mål alla nivåer'!AJ83)</f>
        <v/>
      </c>
      <c r="AK77" s="353" t="str">
        <f>CONCATENATE('Fy1 mål alla nivåer'!AK83)</f>
        <v/>
      </c>
      <c r="AL77" s="353" t="str">
        <f>CONCATENATE('Fy1 mål alla nivåer'!AL83)</f>
        <v/>
      </c>
      <c r="AM77" s="353" t="str">
        <f>CONCATENATE('Fy1 mål alla nivåer'!AM83)</f>
        <v/>
      </c>
      <c r="AN77" s="353" t="str">
        <f>CONCATENATE('Fy1 mål alla nivåer'!AN83)</f>
        <v/>
      </c>
      <c r="AO77" s="353" t="str">
        <f>CONCATENATE('Fy1 mål alla nivåer'!AO83)</f>
        <v/>
      </c>
      <c r="AP77" s="353" t="str">
        <f>CONCATENATE('Fy1 mål alla nivåer'!AP83)</f>
        <v/>
      </c>
      <c r="AQ77" s="353" t="str">
        <f>CONCATENATE('Fy1 mål alla nivåer'!AQ83)</f>
        <v/>
      </c>
      <c r="AR77" s="353" t="str">
        <f>CONCATENATE('Fy1 mål alla nivåer'!AR83)</f>
        <v/>
      </c>
      <c r="AS77" s="353" t="str">
        <f>CONCATENATE('Fy1 mål alla nivåer'!AS83)</f>
        <v/>
      </c>
      <c r="AT77" s="353" t="str">
        <f>CONCATENATE('Fy1 mål alla nivåer'!AT83)</f>
        <v/>
      </c>
      <c r="AU77" s="353" t="str">
        <f>CONCATENATE('Fy1 mål alla nivåer'!AU83)</f>
        <v/>
      </c>
      <c r="AV77" s="353" t="str">
        <f>CONCATENATE('Fy1 mål alla nivåer'!AV83)</f>
        <v/>
      </c>
      <c r="AW77" s="353" t="str">
        <f>CONCATENATE('Fy1 mål alla nivåer'!AW83)</f>
        <v/>
      </c>
      <c r="AX77" s="353" t="str">
        <f>CONCATENATE('Fy1 mål alla nivåer'!AX83)</f>
        <v/>
      </c>
      <c r="AY77" s="353" t="str">
        <f>CONCATENATE('Fy1 mål alla nivåer'!AY83)</f>
        <v/>
      </c>
      <c r="AZ77" s="353" t="str">
        <f>CONCATENATE('Fy1 mål alla nivåer'!AZ83)</f>
        <v/>
      </c>
      <c r="BA77" s="353" t="str">
        <f>CONCATENATE('Fy1 mål alla nivåer'!BA83)</f>
        <v/>
      </c>
      <c r="BB77" s="353" t="str">
        <f>CONCATENATE('Fy1 mål alla nivåer'!BB83)</f>
        <v/>
      </c>
      <c r="BC77" s="353" t="str">
        <f>CONCATENATE('Fy1 mål alla nivåer'!BC83)</f>
        <v/>
      </c>
      <c r="BD77" s="353" t="str">
        <f>CONCATENATE('Fy1 mål alla nivåer'!BD83)</f>
        <v/>
      </c>
      <c r="BE77" s="353" t="str">
        <f>CONCATENATE('Fy1 mål alla nivåer'!BE83)</f>
        <v/>
      </c>
      <c r="BF77" s="353" t="str">
        <f>CONCATENATE('Fy1 mål alla nivåer'!BF83)</f>
        <v/>
      </c>
      <c r="BG77" s="353" t="str">
        <f>CONCATENATE('Fy1 mål alla nivåer'!BG83)</f>
        <v/>
      </c>
      <c r="BH77" s="353" t="str">
        <f>CONCATENATE('Fy1 mål alla nivåer'!BH83)</f>
        <v/>
      </c>
      <c r="BI77" s="353" t="str">
        <f>CONCATENATE('Fy1 mål alla nivåer'!BI83)</f>
        <v/>
      </c>
      <c r="BJ77" s="353" t="str">
        <f>CONCATENATE('Fy1 mål alla nivåer'!BJ83)</f>
        <v/>
      </c>
      <c r="BK77" s="353" t="str">
        <f>CONCATENATE('Fy1 mål alla nivåer'!BK83)</f>
        <v/>
      </c>
      <c r="BL77" s="353" t="str">
        <f>CONCATENATE('Fy1 mål alla nivåer'!BL83)</f>
        <v/>
      </c>
      <c r="BM77" s="353" t="str">
        <f>CONCATENATE('Fy1 mål alla nivåer'!BM83)</f>
        <v/>
      </c>
      <c r="BN77" s="353" t="str">
        <f>CONCATENATE('Fy1 mål alla nivåer'!CL83)</f>
        <v/>
      </c>
      <c r="BO77" s="353" t="str">
        <f>CONCATENATE('Fy1 mål alla nivåer'!CM83)</f>
        <v>X</v>
      </c>
      <c r="BP77" s="353" t="str">
        <f>CONCATENATE('Fy1 mål alla nivåer'!CN83)</f>
        <v>0</v>
      </c>
      <c r="BQ77" s="353" t="str">
        <f>CONCATENATE('Fy1 mål alla nivåer'!CO83)</f>
        <v>0</v>
      </c>
      <c r="BR77" s="353" t="str">
        <f>CONCATENATE('Fy1 mål alla nivåer'!CP83)</f>
        <v>0</v>
      </c>
      <c r="BS77" s="353" t="str">
        <f>CONCATENATE('Fy1 mål alla nivåer'!CQ83)</f>
        <v>0</v>
      </c>
      <c r="BT77" s="353" t="str">
        <f>CONCATENATE('Fy1 mål alla nivåer'!CR83)</f>
        <v>0</v>
      </c>
      <c r="BU77" s="353" t="str">
        <f>CONCATENATE('Fy1 mål alla nivåer'!CS83)</f>
        <v>0</v>
      </c>
      <c r="BV77" s="353" t="str">
        <f>CONCATENATE('Fy1 mål alla nivåer'!CT83)</f>
        <v>F</v>
      </c>
      <c r="BW77" s="324"/>
      <c r="BX77" s="354">
        <v>72</v>
      </c>
    </row>
    <row r="78" spans="1:76" ht="15" x14ac:dyDescent="0.25">
      <c r="A78" s="365" t="str">
        <f>CONCATENATE('Fy1 mål alla nivåer'!A84)</f>
        <v/>
      </c>
      <c r="B78" s="365" t="str">
        <f>CONCATENATE('Fy1 mål alla nivåer'!B84)</f>
        <v>Elev 73</v>
      </c>
      <c r="C78" s="365" t="str">
        <f>CONCATENATE('Fy1 mål alla nivåer'!C84)</f>
        <v/>
      </c>
      <c r="D78" s="365" t="str">
        <f>CONCATENATE('Fy1 mål alla nivåer'!D84)</f>
        <v/>
      </c>
      <c r="E78" s="365" t="str">
        <f>CONCATENATE('Fy1 mål alla nivåer'!E84)</f>
        <v/>
      </c>
      <c r="F78" s="353" t="str">
        <f>CONCATENATE('Fy1 mål alla nivåer'!F84)</f>
        <v/>
      </c>
      <c r="G78" s="353" t="str">
        <f>CONCATENATE('Fy1 mål alla nivåer'!G84)</f>
        <v/>
      </c>
      <c r="H78" s="353" t="str">
        <f>CONCATENATE('Fy1 mål alla nivåer'!H84)</f>
        <v/>
      </c>
      <c r="I78" s="353" t="str">
        <f>CONCATENATE('Fy1 mål alla nivåer'!I84)</f>
        <v/>
      </c>
      <c r="J78" s="353" t="str">
        <f>CONCATENATE('Fy1 mål alla nivåer'!J84)</f>
        <v/>
      </c>
      <c r="K78" s="353" t="str">
        <f>CONCATENATE('Fy1 mål alla nivåer'!K84)</f>
        <v/>
      </c>
      <c r="L78" s="353" t="str">
        <f>CONCATENATE('Fy1 mål alla nivåer'!L84)</f>
        <v/>
      </c>
      <c r="M78" s="353" t="str">
        <f>CONCATENATE('Fy1 mål alla nivåer'!M84)</f>
        <v/>
      </c>
      <c r="N78" s="353" t="str">
        <f>CONCATENATE('Fy1 mål alla nivåer'!N84)</f>
        <v/>
      </c>
      <c r="O78" s="353" t="str">
        <f>CONCATENATE('Fy1 mål alla nivåer'!O84)</f>
        <v/>
      </c>
      <c r="P78" s="353" t="str">
        <f>CONCATENATE('Fy1 mål alla nivåer'!P84)</f>
        <v/>
      </c>
      <c r="Q78" s="353" t="str">
        <f>CONCATENATE('Fy1 mål alla nivåer'!Q84)</f>
        <v/>
      </c>
      <c r="R78" s="353" t="str">
        <f>CONCATENATE('Fy1 mål alla nivåer'!R84)</f>
        <v/>
      </c>
      <c r="S78" s="353" t="str">
        <f>CONCATENATE('Fy1 mål alla nivåer'!S84)</f>
        <v/>
      </c>
      <c r="T78" s="353" t="str">
        <f>CONCATENATE('Fy1 mål alla nivåer'!T84)</f>
        <v/>
      </c>
      <c r="U78" s="353" t="str">
        <f>CONCATENATE('Fy1 mål alla nivåer'!U84)</f>
        <v/>
      </c>
      <c r="V78" s="353" t="str">
        <f>CONCATENATE('Fy1 mål alla nivåer'!V84)</f>
        <v/>
      </c>
      <c r="W78" s="353" t="str">
        <f>CONCATENATE('Fy1 mål alla nivåer'!W84)</f>
        <v/>
      </c>
      <c r="X78" s="353" t="str">
        <f>CONCATENATE('Fy1 mål alla nivåer'!X84)</f>
        <v/>
      </c>
      <c r="Y78" s="353" t="str">
        <f>CONCATENATE('Fy1 mål alla nivåer'!Y84)</f>
        <v/>
      </c>
      <c r="Z78" s="353" t="str">
        <f>CONCATENATE('Fy1 mål alla nivåer'!Z84)</f>
        <v/>
      </c>
      <c r="AA78" s="353" t="str">
        <f>CONCATENATE('Fy1 mål alla nivåer'!AA84)</f>
        <v/>
      </c>
      <c r="AB78" s="353" t="str">
        <f>CONCATENATE('Fy1 mål alla nivåer'!AB84)</f>
        <v/>
      </c>
      <c r="AC78" s="353" t="str">
        <f>CONCATENATE('Fy1 mål alla nivåer'!AC84)</f>
        <v/>
      </c>
      <c r="AD78" s="353" t="str">
        <f>CONCATENATE('Fy1 mål alla nivåer'!AD84)</f>
        <v/>
      </c>
      <c r="AE78" s="353" t="str">
        <f>CONCATENATE('Fy1 mål alla nivåer'!AE84)</f>
        <v/>
      </c>
      <c r="AF78" s="353" t="str">
        <f>CONCATENATE('Fy1 mål alla nivåer'!AF84)</f>
        <v/>
      </c>
      <c r="AG78" s="353" t="str">
        <f>CONCATENATE('Fy1 mål alla nivåer'!AG84)</f>
        <v/>
      </c>
      <c r="AH78" s="353" t="str">
        <f>CONCATENATE('Fy1 mål alla nivåer'!AH84)</f>
        <v/>
      </c>
      <c r="AI78" s="353" t="str">
        <f>CONCATENATE('Fy1 mål alla nivåer'!AI84)</f>
        <v/>
      </c>
      <c r="AJ78" s="353" t="str">
        <f>CONCATENATE('Fy1 mål alla nivåer'!AJ84)</f>
        <v/>
      </c>
      <c r="AK78" s="353" t="str">
        <f>CONCATENATE('Fy1 mål alla nivåer'!AK84)</f>
        <v/>
      </c>
      <c r="AL78" s="353" t="str">
        <f>CONCATENATE('Fy1 mål alla nivåer'!AL84)</f>
        <v/>
      </c>
      <c r="AM78" s="353" t="str">
        <f>CONCATENATE('Fy1 mål alla nivåer'!AM84)</f>
        <v/>
      </c>
      <c r="AN78" s="353" t="str">
        <f>CONCATENATE('Fy1 mål alla nivåer'!AN84)</f>
        <v/>
      </c>
      <c r="AO78" s="353" t="str">
        <f>CONCATENATE('Fy1 mål alla nivåer'!AO84)</f>
        <v/>
      </c>
      <c r="AP78" s="353" t="str">
        <f>CONCATENATE('Fy1 mål alla nivåer'!AP84)</f>
        <v/>
      </c>
      <c r="AQ78" s="353" t="str">
        <f>CONCATENATE('Fy1 mål alla nivåer'!AQ84)</f>
        <v/>
      </c>
      <c r="AR78" s="353" t="str">
        <f>CONCATENATE('Fy1 mål alla nivåer'!AR84)</f>
        <v/>
      </c>
      <c r="AS78" s="353" t="str">
        <f>CONCATENATE('Fy1 mål alla nivåer'!AS84)</f>
        <v/>
      </c>
      <c r="AT78" s="353" t="str">
        <f>CONCATENATE('Fy1 mål alla nivåer'!AT84)</f>
        <v/>
      </c>
      <c r="AU78" s="353" t="str">
        <f>CONCATENATE('Fy1 mål alla nivåer'!AU84)</f>
        <v/>
      </c>
      <c r="AV78" s="353" t="str">
        <f>CONCATENATE('Fy1 mål alla nivåer'!AV84)</f>
        <v/>
      </c>
      <c r="AW78" s="353" t="str">
        <f>CONCATENATE('Fy1 mål alla nivåer'!AW84)</f>
        <v/>
      </c>
      <c r="AX78" s="353" t="str">
        <f>CONCATENATE('Fy1 mål alla nivåer'!AX84)</f>
        <v/>
      </c>
      <c r="AY78" s="353" t="str">
        <f>CONCATENATE('Fy1 mål alla nivåer'!AY84)</f>
        <v/>
      </c>
      <c r="AZ78" s="353" t="str">
        <f>CONCATENATE('Fy1 mål alla nivåer'!AZ84)</f>
        <v/>
      </c>
      <c r="BA78" s="353" t="str">
        <f>CONCATENATE('Fy1 mål alla nivåer'!BA84)</f>
        <v/>
      </c>
      <c r="BB78" s="353" t="str">
        <f>CONCATENATE('Fy1 mål alla nivåer'!BB84)</f>
        <v/>
      </c>
      <c r="BC78" s="353" t="str">
        <f>CONCATENATE('Fy1 mål alla nivåer'!BC84)</f>
        <v/>
      </c>
      <c r="BD78" s="353" t="str">
        <f>CONCATENATE('Fy1 mål alla nivåer'!BD84)</f>
        <v/>
      </c>
      <c r="BE78" s="353" t="str">
        <f>CONCATENATE('Fy1 mål alla nivåer'!BE84)</f>
        <v/>
      </c>
      <c r="BF78" s="353" t="str">
        <f>CONCATENATE('Fy1 mål alla nivåer'!BF84)</f>
        <v/>
      </c>
      <c r="BG78" s="353" t="str">
        <f>CONCATENATE('Fy1 mål alla nivåer'!BG84)</f>
        <v/>
      </c>
      <c r="BH78" s="353" t="str">
        <f>CONCATENATE('Fy1 mål alla nivåer'!BH84)</f>
        <v/>
      </c>
      <c r="BI78" s="353" t="str">
        <f>CONCATENATE('Fy1 mål alla nivåer'!BI84)</f>
        <v/>
      </c>
      <c r="BJ78" s="353" t="str">
        <f>CONCATENATE('Fy1 mål alla nivåer'!BJ84)</f>
        <v/>
      </c>
      <c r="BK78" s="353" t="str">
        <f>CONCATENATE('Fy1 mål alla nivåer'!BK84)</f>
        <v/>
      </c>
      <c r="BL78" s="353" t="str">
        <f>CONCATENATE('Fy1 mål alla nivåer'!BL84)</f>
        <v/>
      </c>
      <c r="BM78" s="353" t="str">
        <f>CONCATENATE('Fy1 mål alla nivåer'!BM84)</f>
        <v/>
      </c>
      <c r="BN78" s="353" t="str">
        <f>CONCATENATE('Fy1 mål alla nivåer'!CL84)</f>
        <v/>
      </c>
      <c r="BO78" s="353" t="str">
        <f>CONCATENATE('Fy1 mål alla nivåer'!CM84)</f>
        <v>X</v>
      </c>
      <c r="BP78" s="353" t="str">
        <f>CONCATENATE('Fy1 mål alla nivåer'!CN84)</f>
        <v>0</v>
      </c>
      <c r="BQ78" s="353" t="str">
        <f>CONCATENATE('Fy1 mål alla nivåer'!CO84)</f>
        <v>0</v>
      </c>
      <c r="BR78" s="353" t="str">
        <f>CONCATENATE('Fy1 mål alla nivåer'!CP84)</f>
        <v>0</v>
      </c>
      <c r="BS78" s="353" t="str">
        <f>CONCATENATE('Fy1 mål alla nivåer'!CQ84)</f>
        <v>0</v>
      </c>
      <c r="BT78" s="353" t="str">
        <f>CONCATENATE('Fy1 mål alla nivåer'!CR84)</f>
        <v>0</v>
      </c>
      <c r="BU78" s="353" t="str">
        <f>CONCATENATE('Fy1 mål alla nivåer'!CS84)</f>
        <v>0</v>
      </c>
      <c r="BV78" s="353" t="str">
        <f>CONCATENATE('Fy1 mål alla nivåer'!CT84)</f>
        <v>F</v>
      </c>
      <c r="BW78" s="324"/>
      <c r="BX78" s="354">
        <v>73</v>
      </c>
    </row>
    <row r="79" spans="1:76" ht="15" x14ac:dyDescent="0.25">
      <c r="A79" s="365" t="str">
        <f>CONCATENATE('Fy1 mål alla nivåer'!A85)</f>
        <v/>
      </c>
      <c r="B79" s="365" t="str">
        <f>CONCATENATE('Fy1 mål alla nivåer'!B85)</f>
        <v>Elev 74</v>
      </c>
      <c r="C79" s="365" t="str">
        <f>CONCATENATE('Fy1 mål alla nivåer'!C85)</f>
        <v/>
      </c>
      <c r="D79" s="365" t="str">
        <f>CONCATENATE('Fy1 mål alla nivåer'!D85)</f>
        <v/>
      </c>
      <c r="E79" s="365" t="str">
        <f>CONCATENATE('Fy1 mål alla nivåer'!E85)</f>
        <v/>
      </c>
      <c r="F79" s="353" t="str">
        <f>CONCATENATE('Fy1 mål alla nivåer'!F85)</f>
        <v/>
      </c>
      <c r="G79" s="353" t="str">
        <f>CONCATENATE('Fy1 mål alla nivåer'!G85)</f>
        <v/>
      </c>
      <c r="H79" s="353" t="str">
        <f>CONCATENATE('Fy1 mål alla nivåer'!H85)</f>
        <v/>
      </c>
      <c r="I79" s="353" t="str">
        <f>CONCATENATE('Fy1 mål alla nivåer'!I85)</f>
        <v/>
      </c>
      <c r="J79" s="353" t="str">
        <f>CONCATENATE('Fy1 mål alla nivåer'!J85)</f>
        <v/>
      </c>
      <c r="K79" s="353" t="str">
        <f>CONCATENATE('Fy1 mål alla nivåer'!K85)</f>
        <v/>
      </c>
      <c r="L79" s="353" t="str">
        <f>CONCATENATE('Fy1 mål alla nivåer'!L85)</f>
        <v/>
      </c>
      <c r="M79" s="353" t="str">
        <f>CONCATENATE('Fy1 mål alla nivåer'!M85)</f>
        <v/>
      </c>
      <c r="N79" s="353" t="str">
        <f>CONCATENATE('Fy1 mål alla nivåer'!N85)</f>
        <v/>
      </c>
      <c r="O79" s="353" t="str">
        <f>CONCATENATE('Fy1 mål alla nivåer'!O85)</f>
        <v/>
      </c>
      <c r="P79" s="353" t="str">
        <f>CONCATENATE('Fy1 mål alla nivåer'!P85)</f>
        <v/>
      </c>
      <c r="Q79" s="353" t="str">
        <f>CONCATENATE('Fy1 mål alla nivåer'!Q85)</f>
        <v/>
      </c>
      <c r="R79" s="353" t="str">
        <f>CONCATENATE('Fy1 mål alla nivåer'!R85)</f>
        <v/>
      </c>
      <c r="S79" s="353" t="str">
        <f>CONCATENATE('Fy1 mål alla nivåer'!S85)</f>
        <v/>
      </c>
      <c r="T79" s="353" t="str">
        <f>CONCATENATE('Fy1 mål alla nivåer'!T85)</f>
        <v/>
      </c>
      <c r="U79" s="353" t="str">
        <f>CONCATENATE('Fy1 mål alla nivåer'!U85)</f>
        <v/>
      </c>
      <c r="V79" s="353" t="str">
        <f>CONCATENATE('Fy1 mål alla nivåer'!V85)</f>
        <v/>
      </c>
      <c r="W79" s="353" t="str">
        <f>CONCATENATE('Fy1 mål alla nivåer'!W85)</f>
        <v/>
      </c>
      <c r="X79" s="353" t="str">
        <f>CONCATENATE('Fy1 mål alla nivåer'!X85)</f>
        <v/>
      </c>
      <c r="Y79" s="353" t="str">
        <f>CONCATENATE('Fy1 mål alla nivåer'!Y85)</f>
        <v/>
      </c>
      <c r="Z79" s="353" t="str">
        <f>CONCATENATE('Fy1 mål alla nivåer'!Z85)</f>
        <v/>
      </c>
      <c r="AA79" s="353" t="str">
        <f>CONCATENATE('Fy1 mål alla nivåer'!AA85)</f>
        <v/>
      </c>
      <c r="AB79" s="353" t="str">
        <f>CONCATENATE('Fy1 mål alla nivåer'!AB85)</f>
        <v/>
      </c>
      <c r="AC79" s="353" t="str">
        <f>CONCATENATE('Fy1 mål alla nivåer'!AC85)</f>
        <v/>
      </c>
      <c r="AD79" s="353" t="str">
        <f>CONCATENATE('Fy1 mål alla nivåer'!AD85)</f>
        <v/>
      </c>
      <c r="AE79" s="353" t="str">
        <f>CONCATENATE('Fy1 mål alla nivåer'!AE85)</f>
        <v/>
      </c>
      <c r="AF79" s="353" t="str">
        <f>CONCATENATE('Fy1 mål alla nivåer'!AF85)</f>
        <v/>
      </c>
      <c r="AG79" s="353" t="str">
        <f>CONCATENATE('Fy1 mål alla nivåer'!AG85)</f>
        <v/>
      </c>
      <c r="AH79" s="353" t="str">
        <f>CONCATENATE('Fy1 mål alla nivåer'!AH85)</f>
        <v/>
      </c>
      <c r="AI79" s="353" t="str">
        <f>CONCATENATE('Fy1 mål alla nivåer'!AI85)</f>
        <v/>
      </c>
      <c r="AJ79" s="353" t="str">
        <f>CONCATENATE('Fy1 mål alla nivåer'!AJ85)</f>
        <v/>
      </c>
      <c r="AK79" s="353" t="str">
        <f>CONCATENATE('Fy1 mål alla nivåer'!AK85)</f>
        <v/>
      </c>
      <c r="AL79" s="353" t="str">
        <f>CONCATENATE('Fy1 mål alla nivåer'!AL85)</f>
        <v/>
      </c>
      <c r="AM79" s="353" t="str">
        <f>CONCATENATE('Fy1 mål alla nivåer'!AM85)</f>
        <v/>
      </c>
      <c r="AN79" s="353" t="str">
        <f>CONCATENATE('Fy1 mål alla nivåer'!AN85)</f>
        <v/>
      </c>
      <c r="AO79" s="353" t="str">
        <f>CONCATENATE('Fy1 mål alla nivåer'!AO85)</f>
        <v/>
      </c>
      <c r="AP79" s="353" t="str">
        <f>CONCATENATE('Fy1 mål alla nivåer'!AP85)</f>
        <v/>
      </c>
      <c r="AQ79" s="353" t="str">
        <f>CONCATENATE('Fy1 mål alla nivåer'!AQ85)</f>
        <v/>
      </c>
      <c r="AR79" s="353" t="str">
        <f>CONCATENATE('Fy1 mål alla nivåer'!AR85)</f>
        <v/>
      </c>
      <c r="AS79" s="353" t="str">
        <f>CONCATENATE('Fy1 mål alla nivåer'!AS85)</f>
        <v/>
      </c>
      <c r="AT79" s="353" t="str">
        <f>CONCATENATE('Fy1 mål alla nivåer'!AT85)</f>
        <v/>
      </c>
      <c r="AU79" s="353" t="str">
        <f>CONCATENATE('Fy1 mål alla nivåer'!AU85)</f>
        <v/>
      </c>
      <c r="AV79" s="353" t="str">
        <f>CONCATENATE('Fy1 mål alla nivåer'!AV85)</f>
        <v/>
      </c>
      <c r="AW79" s="353" t="str">
        <f>CONCATENATE('Fy1 mål alla nivåer'!AW85)</f>
        <v/>
      </c>
      <c r="AX79" s="353" t="str">
        <f>CONCATENATE('Fy1 mål alla nivåer'!AX85)</f>
        <v/>
      </c>
      <c r="AY79" s="353" t="str">
        <f>CONCATENATE('Fy1 mål alla nivåer'!AY85)</f>
        <v/>
      </c>
      <c r="AZ79" s="353" t="str">
        <f>CONCATENATE('Fy1 mål alla nivåer'!AZ85)</f>
        <v/>
      </c>
      <c r="BA79" s="353" t="str">
        <f>CONCATENATE('Fy1 mål alla nivåer'!BA85)</f>
        <v/>
      </c>
      <c r="BB79" s="353" t="str">
        <f>CONCATENATE('Fy1 mål alla nivåer'!BB85)</f>
        <v/>
      </c>
      <c r="BC79" s="353" t="str">
        <f>CONCATENATE('Fy1 mål alla nivåer'!BC85)</f>
        <v/>
      </c>
      <c r="BD79" s="353" t="str">
        <f>CONCATENATE('Fy1 mål alla nivåer'!BD85)</f>
        <v/>
      </c>
      <c r="BE79" s="353" t="str">
        <f>CONCATENATE('Fy1 mål alla nivåer'!BE85)</f>
        <v/>
      </c>
      <c r="BF79" s="353" t="str">
        <f>CONCATENATE('Fy1 mål alla nivåer'!BF85)</f>
        <v/>
      </c>
      <c r="BG79" s="353" t="str">
        <f>CONCATENATE('Fy1 mål alla nivåer'!BG85)</f>
        <v/>
      </c>
      <c r="BH79" s="353" t="str">
        <f>CONCATENATE('Fy1 mål alla nivåer'!BH85)</f>
        <v/>
      </c>
      <c r="BI79" s="353" t="str">
        <f>CONCATENATE('Fy1 mål alla nivåer'!BI85)</f>
        <v/>
      </c>
      <c r="BJ79" s="353" t="str">
        <f>CONCATENATE('Fy1 mål alla nivåer'!BJ85)</f>
        <v/>
      </c>
      <c r="BK79" s="353" t="str">
        <f>CONCATENATE('Fy1 mål alla nivåer'!BK85)</f>
        <v/>
      </c>
      <c r="BL79" s="353" t="str">
        <f>CONCATENATE('Fy1 mål alla nivåer'!BL85)</f>
        <v/>
      </c>
      <c r="BM79" s="353" t="str">
        <f>CONCATENATE('Fy1 mål alla nivåer'!BM85)</f>
        <v/>
      </c>
      <c r="BN79" s="353" t="str">
        <f>CONCATENATE('Fy1 mål alla nivåer'!CL85)</f>
        <v/>
      </c>
      <c r="BO79" s="353" t="str">
        <f>CONCATENATE('Fy1 mål alla nivåer'!CM85)</f>
        <v>X</v>
      </c>
      <c r="BP79" s="353" t="str">
        <f>CONCATENATE('Fy1 mål alla nivåer'!CN85)</f>
        <v>0</v>
      </c>
      <c r="BQ79" s="353" t="str">
        <f>CONCATENATE('Fy1 mål alla nivåer'!CO85)</f>
        <v>0</v>
      </c>
      <c r="BR79" s="353" t="str">
        <f>CONCATENATE('Fy1 mål alla nivåer'!CP85)</f>
        <v>0</v>
      </c>
      <c r="BS79" s="353" t="str">
        <f>CONCATENATE('Fy1 mål alla nivåer'!CQ85)</f>
        <v>0</v>
      </c>
      <c r="BT79" s="353" t="str">
        <f>CONCATENATE('Fy1 mål alla nivåer'!CR85)</f>
        <v>0</v>
      </c>
      <c r="BU79" s="353" t="str">
        <f>CONCATENATE('Fy1 mål alla nivåer'!CS85)</f>
        <v>0</v>
      </c>
      <c r="BV79" s="353" t="str">
        <f>CONCATENATE('Fy1 mål alla nivåer'!CT85)</f>
        <v>F</v>
      </c>
      <c r="BW79" s="324"/>
      <c r="BX79" s="354">
        <v>74</v>
      </c>
    </row>
    <row r="80" spans="1:76" ht="15" x14ac:dyDescent="0.25">
      <c r="A80" s="365" t="str">
        <f>CONCATENATE('Fy1 mål alla nivåer'!A86)</f>
        <v/>
      </c>
      <c r="B80" s="365" t="str">
        <f>CONCATENATE('Fy1 mål alla nivåer'!B86)</f>
        <v>Elev 75</v>
      </c>
      <c r="C80" s="365" t="str">
        <f>CONCATENATE('Fy1 mål alla nivåer'!C86)</f>
        <v/>
      </c>
      <c r="D80" s="365" t="str">
        <f>CONCATENATE('Fy1 mål alla nivåer'!D86)</f>
        <v/>
      </c>
      <c r="E80" s="365" t="str">
        <f>CONCATENATE('Fy1 mål alla nivåer'!E86)</f>
        <v/>
      </c>
      <c r="F80" s="353" t="str">
        <f>CONCATENATE('Fy1 mål alla nivåer'!F86)</f>
        <v/>
      </c>
      <c r="G80" s="353" t="str">
        <f>CONCATENATE('Fy1 mål alla nivåer'!G86)</f>
        <v/>
      </c>
      <c r="H80" s="353" t="str">
        <f>CONCATENATE('Fy1 mål alla nivåer'!H86)</f>
        <v/>
      </c>
      <c r="I80" s="353" t="str">
        <f>CONCATENATE('Fy1 mål alla nivåer'!I86)</f>
        <v/>
      </c>
      <c r="J80" s="353" t="str">
        <f>CONCATENATE('Fy1 mål alla nivåer'!J86)</f>
        <v/>
      </c>
      <c r="K80" s="353" t="str">
        <f>CONCATENATE('Fy1 mål alla nivåer'!K86)</f>
        <v/>
      </c>
      <c r="L80" s="353" t="str">
        <f>CONCATENATE('Fy1 mål alla nivåer'!L86)</f>
        <v/>
      </c>
      <c r="M80" s="353" t="str">
        <f>CONCATENATE('Fy1 mål alla nivåer'!M86)</f>
        <v/>
      </c>
      <c r="N80" s="353" t="str">
        <f>CONCATENATE('Fy1 mål alla nivåer'!N86)</f>
        <v/>
      </c>
      <c r="O80" s="353" t="str">
        <f>CONCATENATE('Fy1 mål alla nivåer'!O86)</f>
        <v/>
      </c>
      <c r="P80" s="353" t="str">
        <f>CONCATENATE('Fy1 mål alla nivåer'!P86)</f>
        <v/>
      </c>
      <c r="Q80" s="353" t="str">
        <f>CONCATENATE('Fy1 mål alla nivåer'!Q86)</f>
        <v/>
      </c>
      <c r="R80" s="353" t="str">
        <f>CONCATENATE('Fy1 mål alla nivåer'!R86)</f>
        <v/>
      </c>
      <c r="S80" s="353" t="str">
        <f>CONCATENATE('Fy1 mål alla nivåer'!S86)</f>
        <v/>
      </c>
      <c r="T80" s="353" t="str">
        <f>CONCATENATE('Fy1 mål alla nivåer'!T86)</f>
        <v/>
      </c>
      <c r="U80" s="353" t="str">
        <f>CONCATENATE('Fy1 mål alla nivåer'!U86)</f>
        <v/>
      </c>
      <c r="V80" s="353" t="str">
        <f>CONCATENATE('Fy1 mål alla nivåer'!V86)</f>
        <v/>
      </c>
      <c r="W80" s="353" t="str">
        <f>CONCATENATE('Fy1 mål alla nivåer'!W86)</f>
        <v/>
      </c>
      <c r="X80" s="353" t="str">
        <f>CONCATENATE('Fy1 mål alla nivåer'!X86)</f>
        <v/>
      </c>
      <c r="Y80" s="353" t="str">
        <f>CONCATENATE('Fy1 mål alla nivåer'!Y86)</f>
        <v/>
      </c>
      <c r="Z80" s="353" t="str">
        <f>CONCATENATE('Fy1 mål alla nivåer'!Z86)</f>
        <v/>
      </c>
      <c r="AA80" s="353" t="str">
        <f>CONCATENATE('Fy1 mål alla nivåer'!AA86)</f>
        <v/>
      </c>
      <c r="AB80" s="353" t="str">
        <f>CONCATENATE('Fy1 mål alla nivåer'!AB86)</f>
        <v/>
      </c>
      <c r="AC80" s="353" t="str">
        <f>CONCATENATE('Fy1 mål alla nivåer'!AC86)</f>
        <v/>
      </c>
      <c r="AD80" s="353" t="str">
        <f>CONCATENATE('Fy1 mål alla nivåer'!AD86)</f>
        <v/>
      </c>
      <c r="AE80" s="353" t="str">
        <f>CONCATENATE('Fy1 mål alla nivåer'!AE86)</f>
        <v/>
      </c>
      <c r="AF80" s="353" t="str">
        <f>CONCATENATE('Fy1 mål alla nivåer'!AF86)</f>
        <v/>
      </c>
      <c r="AG80" s="353" t="str">
        <f>CONCATENATE('Fy1 mål alla nivåer'!AG86)</f>
        <v/>
      </c>
      <c r="AH80" s="353" t="str">
        <f>CONCATENATE('Fy1 mål alla nivåer'!AH86)</f>
        <v/>
      </c>
      <c r="AI80" s="353" t="str">
        <f>CONCATENATE('Fy1 mål alla nivåer'!AI86)</f>
        <v/>
      </c>
      <c r="AJ80" s="353" t="str">
        <f>CONCATENATE('Fy1 mål alla nivåer'!AJ86)</f>
        <v/>
      </c>
      <c r="AK80" s="353" t="str">
        <f>CONCATENATE('Fy1 mål alla nivåer'!AK86)</f>
        <v/>
      </c>
      <c r="AL80" s="353" t="str">
        <f>CONCATENATE('Fy1 mål alla nivåer'!AL86)</f>
        <v/>
      </c>
      <c r="AM80" s="353" t="str">
        <f>CONCATENATE('Fy1 mål alla nivåer'!AM86)</f>
        <v/>
      </c>
      <c r="AN80" s="353" t="str">
        <f>CONCATENATE('Fy1 mål alla nivåer'!AN86)</f>
        <v/>
      </c>
      <c r="AO80" s="353" t="str">
        <f>CONCATENATE('Fy1 mål alla nivåer'!AO86)</f>
        <v/>
      </c>
      <c r="AP80" s="353" t="str">
        <f>CONCATENATE('Fy1 mål alla nivåer'!AP86)</f>
        <v/>
      </c>
      <c r="AQ80" s="353" t="str">
        <f>CONCATENATE('Fy1 mål alla nivåer'!AQ86)</f>
        <v/>
      </c>
      <c r="AR80" s="353" t="str">
        <f>CONCATENATE('Fy1 mål alla nivåer'!AR86)</f>
        <v/>
      </c>
      <c r="AS80" s="353" t="str">
        <f>CONCATENATE('Fy1 mål alla nivåer'!AS86)</f>
        <v/>
      </c>
      <c r="AT80" s="353" t="str">
        <f>CONCATENATE('Fy1 mål alla nivåer'!AT86)</f>
        <v/>
      </c>
      <c r="AU80" s="353" t="str">
        <f>CONCATENATE('Fy1 mål alla nivåer'!AU86)</f>
        <v/>
      </c>
      <c r="AV80" s="353" t="str">
        <f>CONCATENATE('Fy1 mål alla nivåer'!AV86)</f>
        <v/>
      </c>
      <c r="AW80" s="353" t="str">
        <f>CONCATENATE('Fy1 mål alla nivåer'!AW86)</f>
        <v/>
      </c>
      <c r="AX80" s="353" t="str">
        <f>CONCATENATE('Fy1 mål alla nivåer'!AX86)</f>
        <v/>
      </c>
      <c r="AY80" s="353" t="str">
        <f>CONCATENATE('Fy1 mål alla nivåer'!AY86)</f>
        <v/>
      </c>
      <c r="AZ80" s="353" t="str">
        <f>CONCATENATE('Fy1 mål alla nivåer'!AZ86)</f>
        <v/>
      </c>
      <c r="BA80" s="353" t="str">
        <f>CONCATENATE('Fy1 mål alla nivåer'!BA86)</f>
        <v/>
      </c>
      <c r="BB80" s="353" t="str">
        <f>CONCATENATE('Fy1 mål alla nivåer'!BB86)</f>
        <v/>
      </c>
      <c r="BC80" s="353" t="str">
        <f>CONCATENATE('Fy1 mål alla nivåer'!BC86)</f>
        <v/>
      </c>
      <c r="BD80" s="353" t="str">
        <f>CONCATENATE('Fy1 mål alla nivåer'!BD86)</f>
        <v/>
      </c>
      <c r="BE80" s="353" t="str">
        <f>CONCATENATE('Fy1 mål alla nivåer'!BE86)</f>
        <v/>
      </c>
      <c r="BF80" s="353" t="str">
        <f>CONCATENATE('Fy1 mål alla nivåer'!BF86)</f>
        <v/>
      </c>
      <c r="BG80" s="353" t="str">
        <f>CONCATENATE('Fy1 mål alla nivåer'!BG86)</f>
        <v/>
      </c>
      <c r="BH80" s="353" t="str">
        <f>CONCATENATE('Fy1 mål alla nivåer'!BH86)</f>
        <v/>
      </c>
      <c r="BI80" s="353" t="str">
        <f>CONCATENATE('Fy1 mål alla nivåer'!BI86)</f>
        <v/>
      </c>
      <c r="BJ80" s="353" t="str">
        <f>CONCATENATE('Fy1 mål alla nivåer'!BJ86)</f>
        <v/>
      </c>
      <c r="BK80" s="353" t="str">
        <f>CONCATENATE('Fy1 mål alla nivåer'!BK86)</f>
        <v/>
      </c>
      <c r="BL80" s="353" t="str">
        <f>CONCATENATE('Fy1 mål alla nivåer'!BL86)</f>
        <v/>
      </c>
      <c r="BM80" s="353" t="str">
        <f>CONCATENATE('Fy1 mål alla nivåer'!BM86)</f>
        <v/>
      </c>
      <c r="BN80" s="353" t="str">
        <f>CONCATENATE('Fy1 mål alla nivåer'!CL86)</f>
        <v/>
      </c>
      <c r="BO80" s="353" t="str">
        <f>CONCATENATE('Fy1 mål alla nivåer'!CM86)</f>
        <v>X</v>
      </c>
      <c r="BP80" s="353" t="str">
        <f>CONCATENATE('Fy1 mål alla nivåer'!CN86)</f>
        <v>0</v>
      </c>
      <c r="BQ80" s="353" t="str">
        <f>CONCATENATE('Fy1 mål alla nivåer'!CO86)</f>
        <v>0</v>
      </c>
      <c r="BR80" s="353" t="str">
        <f>CONCATENATE('Fy1 mål alla nivåer'!CP86)</f>
        <v>0</v>
      </c>
      <c r="BS80" s="353" t="str">
        <f>CONCATENATE('Fy1 mål alla nivåer'!CQ86)</f>
        <v>0</v>
      </c>
      <c r="BT80" s="353" t="str">
        <f>CONCATENATE('Fy1 mål alla nivåer'!CR86)</f>
        <v>0</v>
      </c>
      <c r="BU80" s="353" t="str">
        <f>CONCATENATE('Fy1 mål alla nivåer'!CS86)</f>
        <v>0</v>
      </c>
      <c r="BV80" s="353" t="str">
        <f>CONCATENATE('Fy1 mål alla nivåer'!CT86)</f>
        <v>F</v>
      </c>
      <c r="BW80" s="324"/>
      <c r="BX80" s="354">
        <v>75</v>
      </c>
    </row>
    <row r="81" spans="1:76" ht="15" x14ac:dyDescent="0.25">
      <c r="A81" s="365" t="str">
        <f>CONCATENATE('Fy1 mål alla nivåer'!A87)</f>
        <v/>
      </c>
      <c r="B81" s="365" t="str">
        <f>CONCATENATE('Fy1 mål alla nivåer'!B87)</f>
        <v>Elev 76</v>
      </c>
      <c r="C81" s="365" t="str">
        <f>CONCATENATE('Fy1 mål alla nivåer'!C87)</f>
        <v/>
      </c>
      <c r="D81" s="365" t="str">
        <f>CONCATENATE('Fy1 mål alla nivåer'!D87)</f>
        <v/>
      </c>
      <c r="E81" s="365" t="str">
        <f>CONCATENATE('Fy1 mål alla nivåer'!E87)</f>
        <v/>
      </c>
      <c r="F81" s="353" t="str">
        <f>CONCATENATE('Fy1 mål alla nivåer'!F87)</f>
        <v/>
      </c>
      <c r="G81" s="353" t="str">
        <f>CONCATENATE('Fy1 mål alla nivåer'!G87)</f>
        <v/>
      </c>
      <c r="H81" s="353" t="str">
        <f>CONCATENATE('Fy1 mål alla nivåer'!H87)</f>
        <v/>
      </c>
      <c r="I81" s="353" t="str">
        <f>CONCATENATE('Fy1 mål alla nivåer'!I87)</f>
        <v/>
      </c>
      <c r="J81" s="353" t="str">
        <f>CONCATENATE('Fy1 mål alla nivåer'!J87)</f>
        <v/>
      </c>
      <c r="K81" s="353" t="str">
        <f>CONCATENATE('Fy1 mål alla nivåer'!K87)</f>
        <v/>
      </c>
      <c r="L81" s="353" t="str">
        <f>CONCATENATE('Fy1 mål alla nivåer'!L87)</f>
        <v/>
      </c>
      <c r="M81" s="353" t="str">
        <f>CONCATENATE('Fy1 mål alla nivåer'!M87)</f>
        <v/>
      </c>
      <c r="N81" s="353" t="str">
        <f>CONCATENATE('Fy1 mål alla nivåer'!N87)</f>
        <v/>
      </c>
      <c r="O81" s="353" t="str">
        <f>CONCATENATE('Fy1 mål alla nivåer'!O87)</f>
        <v/>
      </c>
      <c r="P81" s="353" t="str">
        <f>CONCATENATE('Fy1 mål alla nivåer'!P87)</f>
        <v/>
      </c>
      <c r="Q81" s="353" t="str">
        <f>CONCATENATE('Fy1 mål alla nivåer'!Q87)</f>
        <v/>
      </c>
      <c r="R81" s="353" t="str">
        <f>CONCATENATE('Fy1 mål alla nivåer'!R87)</f>
        <v/>
      </c>
      <c r="S81" s="353" t="str">
        <f>CONCATENATE('Fy1 mål alla nivåer'!S87)</f>
        <v/>
      </c>
      <c r="T81" s="353" t="str">
        <f>CONCATENATE('Fy1 mål alla nivåer'!T87)</f>
        <v/>
      </c>
      <c r="U81" s="353" t="str">
        <f>CONCATENATE('Fy1 mål alla nivåer'!U87)</f>
        <v/>
      </c>
      <c r="V81" s="353" t="str">
        <f>CONCATENATE('Fy1 mål alla nivåer'!V87)</f>
        <v/>
      </c>
      <c r="W81" s="353" t="str">
        <f>CONCATENATE('Fy1 mål alla nivåer'!W87)</f>
        <v/>
      </c>
      <c r="X81" s="353" t="str">
        <f>CONCATENATE('Fy1 mål alla nivåer'!X87)</f>
        <v/>
      </c>
      <c r="Y81" s="353" t="str">
        <f>CONCATENATE('Fy1 mål alla nivåer'!Y87)</f>
        <v/>
      </c>
      <c r="Z81" s="353" t="str">
        <f>CONCATENATE('Fy1 mål alla nivåer'!Z87)</f>
        <v/>
      </c>
      <c r="AA81" s="353" t="str">
        <f>CONCATENATE('Fy1 mål alla nivåer'!AA87)</f>
        <v/>
      </c>
      <c r="AB81" s="353" t="str">
        <f>CONCATENATE('Fy1 mål alla nivåer'!AB87)</f>
        <v/>
      </c>
      <c r="AC81" s="353" t="str">
        <f>CONCATENATE('Fy1 mål alla nivåer'!AC87)</f>
        <v/>
      </c>
      <c r="AD81" s="353" t="str">
        <f>CONCATENATE('Fy1 mål alla nivåer'!AD87)</f>
        <v/>
      </c>
      <c r="AE81" s="353" t="str">
        <f>CONCATENATE('Fy1 mål alla nivåer'!AE87)</f>
        <v/>
      </c>
      <c r="AF81" s="353" t="str">
        <f>CONCATENATE('Fy1 mål alla nivåer'!AF87)</f>
        <v/>
      </c>
      <c r="AG81" s="353" t="str">
        <f>CONCATENATE('Fy1 mål alla nivåer'!AG87)</f>
        <v/>
      </c>
      <c r="AH81" s="353" t="str">
        <f>CONCATENATE('Fy1 mål alla nivåer'!AH87)</f>
        <v/>
      </c>
      <c r="AI81" s="353" t="str">
        <f>CONCATENATE('Fy1 mål alla nivåer'!AI87)</f>
        <v/>
      </c>
      <c r="AJ81" s="353" t="str">
        <f>CONCATENATE('Fy1 mål alla nivåer'!AJ87)</f>
        <v/>
      </c>
      <c r="AK81" s="353" t="str">
        <f>CONCATENATE('Fy1 mål alla nivåer'!AK87)</f>
        <v/>
      </c>
      <c r="AL81" s="353" t="str">
        <f>CONCATENATE('Fy1 mål alla nivåer'!AL87)</f>
        <v/>
      </c>
      <c r="AM81" s="353" t="str">
        <f>CONCATENATE('Fy1 mål alla nivåer'!AM87)</f>
        <v/>
      </c>
      <c r="AN81" s="353" t="str">
        <f>CONCATENATE('Fy1 mål alla nivåer'!AN87)</f>
        <v/>
      </c>
      <c r="AO81" s="353" t="str">
        <f>CONCATENATE('Fy1 mål alla nivåer'!AO87)</f>
        <v/>
      </c>
      <c r="AP81" s="353" t="str">
        <f>CONCATENATE('Fy1 mål alla nivåer'!AP87)</f>
        <v/>
      </c>
      <c r="AQ81" s="353" t="str">
        <f>CONCATENATE('Fy1 mål alla nivåer'!AQ87)</f>
        <v/>
      </c>
      <c r="AR81" s="353" t="str">
        <f>CONCATENATE('Fy1 mål alla nivåer'!AR87)</f>
        <v/>
      </c>
      <c r="AS81" s="353" t="str">
        <f>CONCATENATE('Fy1 mål alla nivåer'!AS87)</f>
        <v/>
      </c>
      <c r="AT81" s="353" t="str">
        <f>CONCATENATE('Fy1 mål alla nivåer'!AT87)</f>
        <v/>
      </c>
      <c r="AU81" s="353" t="str">
        <f>CONCATENATE('Fy1 mål alla nivåer'!AU87)</f>
        <v/>
      </c>
      <c r="AV81" s="353" t="str">
        <f>CONCATENATE('Fy1 mål alla nivåer'!AV87)</f>
        <v/>
      </c>
      <c r="AW81" s="353" t="str">
        <f>CONCATENATE('Fy1 mål alla nivåer'!AW87)</f>
        <v/>
      </c>
      <c r="AX81" s="353" t="str">
        <f>CONCATENATE('Fy1 mål alla nivåer'!AX87)</f>
        <v/>
      </c>
      <c r="AY81" s="353" t="str">
        <f>CONCATENATE('Fy1 mål alla nivåer'!AY87)</f>
        <v/>
      </c>
      <c r="AZ81" s="353" t="str">
        <f>CONCATENATE('Fy1 mål alla nivåer'!AZ87)</f>
        <v/>
      </c>
      <c r="BA81" s="353" t="str">
        <f>CONCATENATE('Fy1 mål alla nivåer'!BA87)</f>
        <v/>
      </c>
      <c r="BB81" s="353" t="str">
        <f>CONCATENATE('Fy1 mål alla nivåer'!BB87)</f>
        <v/>
      </c>
      <c r="BC81" s="353" t="str">
        <f>CONCATENATE('Fy1 mål alla nivåer'!BC87)</f>
        <v/>
      </c>
      <c r="BD81" s="353" t="str">
        <f>CONCATENATE('Fy1 mål alla nivåer'!BD87)</f>
        <v/>
      </c>
      <c r="BE81" s="353" t="str">
        <f>CONCATENATE('Fy1 mål alla nivåer'!BE87)</f>
        <v/>
      </c>
      <c r="BF81" s="353" t="str">
        <f>CONCATENATE('Fy1 mål alla nivåer'!BF87)</f>
        <v/>
      </c>
      <c r="BG81" s="353" t="str">
        <f>CONCATENATE('Fy1 mål alla nivåer'!BG87)</f>
        <v/>
      </c>
      <c r="BH81" s="353" t="str">
        <f>CONCATENATE('Fy1 mål alla nivåer'!BH87)</f>
        <v/>
      </c>
      <c r="BI81" s="353" t="str">
        <f>CONCATENATE('Fy1 mål alla nivåer'!BI87)</f>
        <v/>
      </c>
      <c r="BJ81" s="353" t="str">
        <f>CONCATENATE('Fy1 mål alla nivåer'!BJ87)</f>
        <v/>
      </c>
      <c r="BK81" s="353" t="str">
        <f>CONCATENATE('Fy1 mål alla nivåer'!BK87)</f>
        <v/>
      </c>
      <c r="BL81" s="353" t="str">
        <f>CONCATENATE('Fy1 mål alla nivåer'!BL87)</f>
        <v/>
      </c>
      <c r="BM81" s="353" t="str">
        <f>CONCATENATE('Fy1 mål alla nivåer'!BM87)</f>
        <v/>
      </c>
      <c r="BN81" s="353" t="str">
        <f>CONCATENATE('Fy1 mål alla nivåer'!CL87)</f>
        <v/>
      </c>
      <c r="BO81" s="353" t="str">
        <f>CONCATENATE('Fy1 mål alla nivåer'!CM87)</f>
        <v>X</v>
      </c>
      <c r="BP81" s="353" t="str">
        <f>CONCATENATE('Fy1 mål alla nivåer'!CN87)</f>
        <v>0</v>
      </c>
      <c r="BQ81" s="353" t="str">
        <f>CONCATENATE('Fy1 mål alla nivåer'!CO87)</f>
        <v>0</v>
      </c>
      <c r="BR81" s="353" t="str">
        <f>CONCATENATE('Fy1 mål alla nivåer'!CP87)</f>
        <v>0</v>
      </c>
      <c r="BS81" s="353" t="str">
        <f>CONCATENATE('Fy1 mål alla nivåer'!CQ87)</f>
        <v>0</v>
      </c>
      <c r="BT81" s="353" t="str">
        <f>CONCATENATE('Fy1 mål alla nivåer'!CR87)</f>
        <v>0</v>
      </c>
      <c r="BU81" s="353" t="str">
        <f>CONCATENATE('Fy1 mål alla nivåer'!CS87)</f>
        <v>0</v>
      </c>
      <c r="BV81" s="353" t="str">
        <f>CONCATENATE('Fy1 mål alla nivåer'!CT87)</f>
        <v>F</v>
      </c>
      <c r="BW81" s="324"/>
      <c r="BX81" s="354">
        <v>76</v>
      </c>
    </row>
    <row r="82" spans="1:76" ht="15" x14ac:dyDescent="0.25">
      <c r="A82" s="365" t="str">
        <f>CONCATENATE('Fy1 mål alla nivåer'!A88)</f>
        <v/>
      </c>
      <c r="B82" s="365" t="str">
        <f>CONCATENATE('Fy1 mål alla nivåer'!B88)</f>
        <v>Elev 77</v>
      </c>
      <c r="C82" s="365" t="str">
        <f>CONCATENATE('Fy1 mål alla nivåer'!C88)</f>
        <v/>
      </c>
      <c r="D82" s="365" t="str">
        <f>CONCATENATE('Fy1 mål alla nivåer'!D88)</f>
        <v/>
      </c>
      <c r="E82" s="365" t="str">
        <f>CONCATENATE('Fy1 mål alla nivåer'!E88)</f>
        <v/>
      </c>
      <c r="F82" s="353" t="str">
        <f>CONCATENATE('Fy1 mål alla nivåer'!F88)</f>
        <v/>
      </c>
      <c r="G82" s="353" t="str">
        <f>CONCATENATE('Fy1 mål alla nivåer'!G88)</f>
        <v/>
      </c>
      <c r="H82" s="353" t="str">
        <f>CONCATENATE('Fy1 mål alla nivåer'!H88)</f>
        <v/>
      </c>
      <c r="I82" s="353" t="str">
        <f>CONCATENATE('Fy1 mål alla nivåer'!I88)</f>
        <v/>
      </c>
      <c r="J82" s="353" t="str">
        <f>CONCATENATE('Fy1 mål alla nivåer'!J88)</f>
        <v/>
      </c>
      <c r="K82" s="353" t="str">
        <f>CONCATENATE('Fy1 mål alla nivåer'!K88)</f>
        <v/>
      </c>
      <c r="L82" s="353" t="str">
        <f>CONCATENATE('Fy1 mål alla nivåer'!L88)</f>
        <v/>
      </c>
      <c r="M82" s="353" t="str">
        <f>CONCATENATE('Fy1 mål alla nivåer'!M88)</f>
        <v/>
      </c>
      <c r="N82" s="353" t="str">
        <f>CONCATENATE('Fy1 mål alla nivåer'!N88)</f>
        <v/>
      </c>
      <c r="O82" s="353" t="str">
        <f>CONCATENATE('Fy1 mål alla nivåer'!O88)</f>
        <v/>
      </c>
      <c r="P82" s="353" t="str">
        <f>CONCATENATE('Fy1 mål alla nivåer'!P88)</f>
        <v/>
      </c>
      <c r="Q82" s="353" t="str">
        <f>CONCATENATE('Fy1 mål alla nivåer'!Q88)</f>
        <v/>
      </c>
      <c r="R82" s="353" t="str">
        <f>CONCATENATE('Fy1 mål alla nivåer'!R88)</f>
        <v/>
      </c>
      <c r="S82" s="353" t="str">
        <f>CONCATENATE('Fy1 mål alla nivåer'!S88)</f>
        <v/>
      </c>
      <c r="T82" s="353" t="str">
        <f>CONCATENATE('Fy1 mål alla nivåer'!T88)</f>
        <v/>
      </c>
      <c r="U82" s="353" t="str">
        <f>CONCATENATE('Fy1 mål alla nivåer'!U88)</f>
        <v/>
      </c>
      <c r="V82" s="353" t="str">
        <f>CONCATENATE('Fy1 mål alla nivåer'!V88)</f>
        <v/>
      </c>
      <c r="W82" s="353" t="str">
        <f>CONCATENATE('Fy1 mål alla nivåer'!W88)</f>
        <v/>
      </c>
      <c r="X82" s="353" t="str">
        <f>CONCATENATE('Fy1 mål alla nivåer'!X88)</f>
        <v/>
      </c>
      <c r="Y82" s="353" t="str">
        <f>CONCATENATE('Fy1 mål alla nivåer'!Y88)</f>
        <v/>
      </c>
      <c r="Z82" s="353" t="str">
        <f>CONCATENATE('Fy1 mål alla nivåer'!Z88)</f>
        <v/>
      </c>
      <c r="AA82" s="353" t="str">
        <f>CONCATENATE('Fy1 mål alla nivåer'!AA88)</f>
        <v/>
      </c>
      <c r="AB82" s="353" t="str">
        <f>CONCATENATE('Fy1 mål alla nivåer'!AB88)</f>
        <v/>
      </c>
      <c r="AC82" s="353" t="str">
        <f>CONCATENATE('Fy1 mål alla nivåer'!AC88)</f>
        <v/>
      </c>
      <c r="AD82" s="353" t="str">
        <f>CONCATENATE('Fy1 mål alla nivåer'!AD88)</f>
        <v/>
      </c>
      <c r="AE82" s="353" t="str">
        <f>CONCATENATE('Fy1 mål alla nivåer'!AE88)</f>
        <v/>
      </c>
      <c r="AF82" s="353" t="str">
        <f>CONCATENATE('Fy1 mål alla nivåer'!AF88)</f>
        <v/>
      </c>
      <c r="AG82" s="353" t="str">
        <f>CONCATENATE('Fy1 mål alla nivåer'!AG88)</f>
        <v/>
      </c>
      <c r="AH82" s="353" t="str">
        <f>CONCATENATE('Fy1 mål alla nivåer'!AH88)</f>
        <v/>
      </c>
      <c r="AI82" s="353" t="str">
        <f>CONCATENATE('Fy1 mål alla nivåer'!AI88)</f>
        <v/>
      </c>
      <c r="AJ82" s="353" t="str">
        <f>CONCATENATE('Fy1 mål alla nivåer'!AJ88)</f>
        <v/>
      </c>
      <c r="AK82" s="353" t="str">
        <f>CONCATENATE('Fy1 mål alla nivåer'!AK88)</f>
        <v/>
      </c>
      <c r="AL82" s="353" t="str">
        <f>CONCATENATE('Fy1 mål alla nivåer'!AL88)</f>
        <v/>
      </c>
      <c r="AM82" s="353" t="str">
        <f>CONCATENATE('Fy1 mål alla nivåer'!AM88)</f>
        <v/>
      </c>
      <c r="AN82" s="353" t="str">
        <f>CONCATENATE('Fy1 mål alla nivåer'!AN88)</f>
        <v/>
      </c>
      <c r="AO82" s="353" t="str">
        <f>CONCATENATE('Fy1 mål alla nivåer'!AO88)</f>
        <v/>
      </c>
      <c r="AP82" s="353" t="str">
        <f>CONCATENATE('Fy1 mål alla nivåer'!AP88)</f>
        <v/>
      </c>
      <c r="AQ82" s="353" t="str">
        <f>CONCATENATE('Fy1 mål alla nivåer'!AQ88)</f>
        <v/>
      </c>
      <c r="AR82" s="353" t="str">
        <f>CONCATENATE('Fy1 mål alla nivåer'!AR88)</f>
        <v/>
      </c>
      <c r="AS82" s="353" t="str">
        <f>CONCATENATE('Fy1 mål alla nivåer'!AS88)</f>
        <v/>
      </c>
      <c r="AT82" s="353" t="str">
        <f>CONCATENATE('Fy1 mål alla nivåer'!AT88)</f>
        <v/>
      </c>
      <c r="AU82" s="353" t="str">
        <f>CONCATENATE('Fy1 mål alla nivåer'!AU88)</f>
        <v/>
      </c>
      <c r="AV82" s="353" t="str">
        <f>CONCATENATE('Fy1 mål alla nivåer'!AV88)</f>
        <v/>
      </c>
      <c r="AW82" s="353" t="str">
        <f>CONCATENATE('Fy1 mål alla nivåer'!AW88)</f>
        <v/>
      </c>
      <c r="AX82" s="353" t="str">
        <f>CONCATENATE('Fy1 mål alla nivåer'!AX88)</f>
        <v/>
      </c>
      <c r="AY82" s="353" t="str">
        <f>CONCATENATE('Fy1 mål alla nivåer'!AY88)</f>
        <v/>
      </c>
      <c r="AZ82" s="353" t="str">
        <f>CONCATENATE('Fy1 mål alla nivåer'!AZ88)</f>
        <v/>
      </c>
      <c r="BA82" s="353" t="str">
        <f>CONCATENATE('Fy1 mål alla nivåer'!BA88)</f>
        <v/>
      </c>
      <c r="BB82" s="353" t="str">
        <f>CONCATENATE('Fy1 mål alla nivåer'!BB88)</f>
        <v/>
      </c>
      <c r="BC82" s="353" t="str">
        <f>CONCATENATE('Fy1 mål alla nivåer'!BC88)</f>
        <v/>
      </c>
      <c r="BD82" s="353" t="str">
        <f>CONCATENATE('Fy1 mål alla nivåer'!BD88)</f>
        <v/>
      </c>
      <c r="BE82" s="353" t="str">
        <f>CONCATENATE('Fy1 mål alla nivåer'!BE88)</f>
        <v/>
      </c>
      <c r="BF82" s="353" t="str">
        <f>CONCATENATE('Fy1 mål alla nivåer'!BF88)</f>
        <v/>
      </c>
      <c r="BG82" s="353" t="str">
        <f>CONCATENATE('Fy1 mål alla nivåer'!BG88)</f>
        <v/>
      </c>
      <c r="BH82" s="353" t="str">
        <f>CONCATENATE('Fy1 mål alla nivåer'!BH88)</f>
        <v/>
      </c>
      <c r="BI82" s="353" t="str">
        <f>CONCATENATE('Fy1 mål alla nivåer'!BI88)</f>
        <v/>
      </c>
      <c r="BJ82" s="353" t="str">
        <f>CONCATENATE('Fy1 mål alla nivåer'!BJ88)</f>
        <v/>
      </c>
      <c r="BK82" s="353" t="str">
        <f>CONCATENATE('Fy1 mål alla nivåer'!BK88)</f>
        <v/>
      </c>
      <c r="BL82" s="353" t="str">
        <f>CONCATENATE('Fy1 mål alla nivåer'!BL88)</f>
        <v/>
      </c>
      <c r="BM82" s="353" t="str">
        <f>CONCATENATE('Fy1 mål alla nivåer'!BM88)</f>
        <v/>
      </c>
      <c r="BN82" s="353" t="str">
        <f>CONCATENATE('Fy1 mål alla nivåer'!CL88)</f>
        <v/>
      </c>
      <c r="BO82" s="353" t="str">
        <f>CONCATENATE('Fy1 mål alla nivåer'!CM88)</f>
        <v>X</v>
      </c>
      <c r="BP82" s="353" t="str">
        <f>CONCATENATE('Fy1 mål alla nivåer'!CN88)</f>
        <v>0</v>
      </c>
      <c r="BQ82" s="353" t="str">
        <f>CONCATENATE('Fy1 mål alla nivåer'!CO88)</f>
        <v>0</v>
      </c>
      <c r="BR82" s="353" t="str">
        <f>CONCATENATE('Fy1 mål alla nivåer'!CP88)</f>
        <v>0</v>
      </c>
      <c r="BS82" s="353" t="str">
        <f>CONCATENATE('Fy1 mål alla nivåer'!CQ88)</f>
        <v>0</v>
      </c>
      <c r="BT82" s="353" t="str">
        <f>CONCATENATE('Fy1 mål alla nivåer'!CR88)</f>
        <v>0</v>
      </c>
      <c r="BU82" s="353" t="str">
        <f>CONCATENATE('Fy1 mål alla nivåer'!CS88)</f>
        <v>0</v>
      </c>
      <c r="BV82" s="353" t="str">
        <f>CONCATENATE('Fy1 mål alla nivåer'!CT88)</f>
        <v>F</v>
      </c>
      <c r="BW82" s="324"/>
      <c r="BX82" s="354">
        <v>77</v>
      </c>
    </row>
    <row r="83" spans="1:76" ht="15" x14ac:dyDescent="0.25">
      <c r="A83" s="365" t="str">
        <f>CONCATENATE('Fy1 mål alla nivåer'!A89)</f>
        <v/>
      </c>
      <c r="B83" s="365" t="str">
        <f>CONCATENATE('Fy1 mål alla nivåer'!B89)</f>
        <v>Elev 78</v>
      </c>
      <c r="C83" s="365" t="str">
        <f>CONCATENATE('Fy1 mål alla nivåer'!C89)</f>
        <v/>
      </c>
      <c r="D83" s="365" t="str">
        <f>CONCATENATE('Fy1 mål alla nivåer'!D89)</f>
        <v/>
      </c>
      <c r="E83" s="365" t="str">
        <f>CONCATENATE('Fy1 mål alla nivåer'!E89)</f>
        <v/>
      </c>
      <c r="F83" s="353" t="str">
        <f>CONCATENATE('Fy1 mål alla nivåer'!F89)</f>
        <v/>
      </c>
      <c r="G83" s="353" t="str">
        <f>CONCATENATE('Fy1 mål alla nivåer'!G89)</f>
        <v/>
      </c>
      <c r="H83" s="353" t="str">
        <f>CONCATENATE('Fy1 mål alla nivåer'!H89)</f>
        <v/>
      </c>
      <c r="I83" s="353" t="str">
        <f>CONCATENATE('Fy1 mål alla nivåer'!I89)</f>
        <v/>
      </c>
      <c r="J83" s="353" t="str">
        <f>CONCATENATE('Fy1 mål alla nivåer'!J89)</f>
        <v/>
      </c>
      <c r="K83" s="353" t="str">
        <f>CONCATENATE('Fy1 mål alla nivåer'!K89)</f>
        <v/>
      </c>
      <c r="L83" s="353" t="str">
        <f>CONCATENATE('Fy1 mål alla nivåer'!L89)</f>
        <v/>
      </c>
      <c r="M83" s="353" t="str">
        <f>CONCATENATE('Fy1 mål alla nivåer'!M89)</f>
        <v/>
      </c>
      <c r="N83" s="353" t="str">
        <f>CONCATENATE('Fy1 mål alla nivåer'!N89)</f>
        <v/>
      </c>
      <c r="O83" s="353" t="str">
        <f>CONCATENATE('Fy1 mål alla nivåer'!O89)</f>
        <v/>
      </c>
      <c r="P83" s="353" t="str">
        <f>CONCATENATE('Fy1 mål alla nivåer'!P89)</f>
        <v/>
      </c>
      <c r="Q83" s="353" t="str">
        <f>CONCATENATE('Fy1 mål alla nivåer'!Q89)</f>
        <v/>
      </c>
      <c r="R83" s="353" t="str">
        <f>CONCATENATE('Fy1 mål alla nivåer'!R89)</f>
        <v/>
      </c>
      <c r="S83" s="353" t="str">
        <f>CONCATENATE('Fy1 mål alla nivåer'!S89)</f>
        <v/>
      </c>
      <c r="T83" s="353" t="str">
        <f>CONCATENATE('Fy1 mål alla nivåer'!T89)</f>
        <v/>
      </c>
      <c r="U83" s="353" t="str">
        <f>CONCATENATE('Fy1 mål alla nivåer'!U89)</f>
        <v/>
      </c>
      <c r="V83" s="353" t="str">
        <f>CONCATENATE('Fy1 mål alla nivåer'!V89)</f>
        <v/>
      </c>
      <c r="W83" s="353" t="str">
        <f>CONCATENATE('Fy1 mål alla nivåer'!W89)</f>
        <v/>
      </c>
      <c r="X83" s="353" t="str">
        <f>CONCATENATE('Fy1 mål alla nivåer'!X89)</f>
        <v/>
      </c>
      <c r="Y83" s="353" t="str">
        <f>CONCATENATE('Fy1 mål alla nivåer'!Y89)</f>
        <v/>
      </c>
      <c r="Z83" s="353" t="str">
        <f>CONCATENATE('Fy1 mål alla nivåer'!Z89)</f>
        <v/>
      </c>
      <c r="AA83" s="353" t="str">
        <f>CONCATENATE('Fy1 mål alla nivåer'!AA89)</f>
        <v/>
      </c>
      <c r="AB83" s="353" t="str">
        <f>CONCATENATE('Fy1 mål alla nivåer'!AB89)</f>
        <v/>
      </c>
      <c r="AC83" s="353" t="str">
        <f>CONCATENATE('Fy1 mål alla nivåer'!AC89)</f>
        <v/>
      </c>
      <c r="AD83" s="353" t="str">
        <f>CONCATENATE('Fy1 mål alla nivåer'!AD89)</f>
        <v/>
      </c>
      <c r="AE83" s="353" t="str">
        <f>CONCATENATE('Fy1 mål alla nivåer'!AE89)</f>
        <v/>
      </c>
      <c r="AF83" s="353" t="str">
        <f>CONCATENATE('Fy1 mål alla nivåer'!AF89)</f>
        <v/>
      </c>
      <c r="AG83" s="353" t="str">
        <f>CONCATENATE('Fy1 mål alla nivåer'!AG89)</f>
        <v/>
      </c>
      <c r="AH83" s="353" t="str">
        <f>CONCATENATE('Fy1 mål alla nivåer'!AH89)</f>
        <v/>
      </c>
      <c r="AI83" s="353" t="str">
        <f>CONCATENATE('Fy1 mål alla nivåer'!AI89)</f>
        <v/>
      </c>
      <c r="AJ83" s="353" t="str">
        <f>CONCATENATE('Fy1 mål alla nivåer'!AJ89)</f>
        <v/>
      </c>
      <c r="AK83" s="353" t="str">
        <f>CONCATENATE('Fy1 mål alla nivåer'!AK89)</f>
        <v/>
      </c>
      <c r="AL83" s="353" t="str">
        <f>CONCATENATE('Fy1 mål alla nivåer'!AL89)</f>
        <v/>
      </c>
      <c r="AM83" s="353" t="str">
        <f>CONCATENATE('Fy1 mål alla nivåer'!AM89)</f>
        <v/>
      </c>
      <c r="AN83" s="353" t="str">
        <f>CONCATENATE('Fy1 mål alla nivåer'!AN89)</f>
        <v/>
      </c>
      <c r="AO83" s="353" t="str">
        <f>CONCATENATE('Fy1 mål alla nivåer'!AO89)</f>
        <v/>
      </c>
      <c r="AP83" s="353" t="str">
        <f>CONCATENATE('Fy1 mål alla nivåer'!AP89)</f>
        <v/>
      </c>
      <c r="AQ83" s="353" t="str">
        <f>CONCATENATE('Fy1 mål alla nivåer'!AQ89)</f>
        <v/>
      </c>
      <c r="AR83" s="353" t="str">
        <f>CONCATENATE('Fy1 mål alla nivåer'!AR89)</f>
        <v/>
      </c>
      <c r="AS83" s="353" t="str">
        <f>CONCATENATE('Fy1 mål alla nivåer'!AS89)</f>
        <v/>
      </c>
      <c r="AT83" s="353" t="str">
        <f>CONCATENATE('Fy1 mål alla nivåer'!AT89)</f>
        <v/>
      </c>
      <c r="AU83" s="353" t="str">
        <f>CONCATENATE('Fy1 mål alla nivåer'!AU89)</f>
        <v/>
      </c>
      <c r="AV83" s="353" t="str">
        <f>CONCATENATE('Fy1 mål alla nivåer'!AV89)</f>
        <v/>
      </c>
      <c r="AW83" s="353" t="str">
        <f>CONCATENATE('Fy1 mål alla nivåer'!AW89)</f>
        <v/>
      </c>
      <c r="AX83" s="353" t="str">
        <f>CONCATENATE('Fy1 mål alla nivåer'!AX89)</f>
        <v/>
      </c>
      <c r="AY83" s="353" t="str">
        <f>CONCATENATE('Fy1 mål alla nivåer'!AY89)</f>
        <v/>
      </c>
      <c r="AZ83" s="353" t="str">
        <f>CONCATENATE('Fy1 mål alla nivåer'!AZ89)</f>
        <v/>
      </c>
      <c r="BA83" s="353" t="str">
        <f>CONCATENATE('Fy1 mål alla nivåer'!BA89)</f>
        <v/>
      </c>
      <c r="BB83" s="353" t="str">
        <f>CONCATENATE('Fy1 mål alla nivåer'!BB89)</f>
        <v/>
      </c>
      <c r="BC83" s="353" t="str">
        <f>CONCATENATE('Fy1 mål alla nivåer'!BC89)</f>
        <v/>
      </c>
      <c r="BD83" s="353" t="str">
        <f>CONCATENATE('Fy1 mål alla nivåer'!BD89)</f>
        <v/>
      </c>
      <c r="BE83" s="353" t="str">
        <f>CONCATENATE('Fy1 mål alla nivåer'!BE89)</f>
        <v/>
      </c>
      <c r="BF83" s="353" t="str">
        <f>CONCATENATE('Fy1 mål alla nivåer'!BF89)</f>
        <v/>
      </c>
      <c r="BG83" s="353" t="str">
        <f>CONCATENATE('Fy1 mål alla nivåer'!BG89)</f>
        <v/>
      </c>
      <c r="BH83" s="353" t="str">
        <f>CONCATENATE('Fy1 mål alla nivåer'!BH89)</f>
        <v/>
      </c>
      <c r="BI83" s="353" t="str">
        <f>CONCATENATE('Fy1 mål alla nivåer'!BI89)</f>
        <v/>
      </c>
      <c r="BJ83" s="353" t="str">
        <f>CONCATENATE('Fy1 mål alla nivåer'!BJ89)</f>
        <v/>
      </c>
      <c r="BK83" s="353" t="str">
        <f>CONCATENATE('Fy1 mål alla nivåer'!BK89)</f>
        <v/>
      </c>
      <c r="BL83" s="353" t="str">
        <f>CONCATENATE('Fy1 mål alla nivåer'!BL89)</f>
        <v/>
      </c>
      <c r="BM83" s="353" t="str">
        <f>CONCATENATE('Fy1 mål alla nivåer'!BM89)</f>
        <v/>
      </c>
      <c r="BN83" s="353" t="str">
        <f>CONCATENATE('Fy1 mål alla nivåer'!CL89)</f>
        <v/>
      </c>
      <c r="BO83" s="353" t="str">
        <f>CONCATENATE('Fy1 mål alla nivåer'!CM89)</f>
        <v>X</v>
      </c>
      <c r="BP83" s="353" t="str">
        <f>CONCATENATE('Fy1 mål alla nivåer'!CN89)</f>
        <v>0</v>
      </c>
      <c r="BQ83" s="353" t="str">
        <f>CONCATENATE('Fy1 mål alla nivåer'!CO89)</f>
        <v>0</v>
      </c>
      <c r="BR83" s="353" t="str">
        <f>CONCATENATE('Fy1 mål alla nivåer'!CP89)</f>
        <v>0</v>
      </c>
      <c r="BS83" s="353" t="str">
        <f>CONCATENATE('Fy1 mål alla nivåer'!CQ89)</f>
        <v>0</v>
      </c>
      <c r="BT83" s="353" t="str">
        <f>CONCATENATE('Fy1 mål alla nivåer'!CR89)</f>
        <v>0</v>
      </c>
      <c r="BU83" s="353" t="str">
        <f>CONCATENATE('Fy1 mål alla nivåer'!CS89)</f>
        <v>0</v>
      </c>
      <c r="BV83" s="353" t="str">
        <f>CONCATENATE('Fy1 mål alla nivåer'!CT89)</f>
        <v>F</v>
      </c>
      <c r="BW83" s="324"/>
      <c r="BX83" s="354">
        <v>78</v>
      </c>
    </row>
    <row r="84" spans="1:76" ht="15" x14ac:dyDescent="0.25">
      <c r="A84" s="365" t="str">
        <f>CONCATENATE('Fy1 mål alla nivåer'!A90)</f>
        <v/>
      </c>
      <c r="B84" s="365" t="str">
        <f>CONCATENATE('Fy1 mål alla nivåer'!B90)</f>
        <v>Elev 79</v>
      </c>
      <c r="C84" s="365" t="str">
        <f>CONCATENATE('Fy1 mål alla nivåer'!C90)</f>
        <v/>
      </c>
      <c r="D84" s="365" t="str">
        <f>CONCATENATE('Fy1 mål alla nivåer'!D90)</f>
        <v/>
      </c>
      <c r="E84" s="365" t="str">
        <f>CONCATENATE('Fy1 mål alla nivåer'!E90)</f>
        <v/>
      </c>
      <c r="F84" s="353" t="str">
        <f>CONCATENATE('Fy1 mål alla nivåer'!F90)</f>
        <v/>
      </c>
      <c r="G84" s="353" t="str">
        <f>CONCATENATE('Fy1 mål alla nivåer'!G90)</f>
        <v/>
      </c>
      <c r="H84" s="353" t="str">
        <f>CONCATENATE('Fy1 mål alla nivåer'!H90)</f>
        <v/>
      </c>
      <c r="I84" s="353" t="str">
        <f>CONCATENATE('Fy1 mål alla nivåer'!I90)</f>
        <v/>
      </c>
      <c r="J84" s="353" t="str">
        <f>CONCATENATE('Fy1 mål alla nivåer'!J90)</f>
        <v/>
      </c>
      <c r="K84" s="353" t="str">
        <f>CONCATENATE('Fy1 mål alla nivåer'!K90)</f>
        <v/>
      </c>
      <c r="L84" s="353" t="str">
        <f>CONCATENATE('Fy1 mål alla nivåer'!L90)</f>
        <v/>
      </c>
      <c r="M84" s="353" t="str">
        <f>CONCATENATE('Fy1 mål alla nivåer'!M90)</f>
        <v/>
      </c>
      <c r="N84" s="353" t="str">
        <f>CONCATENATE('Fy1 mål alla nivåer'!N90)</f>
        <v/>
      </c>
      <c r="O84" s="353" t="str">
        <f>CONCATENATE('Fy1 mål alla nivåer'!O90)</f>
        <v/>
      </c>
      <c r="P84" s="353" t="str">
        <f>CONCATENATE('Fy1 mål alla nivåer'!P90)</f>
        <v/>
      </c>
      <c r="Q84" s="353" t="str">
        <f>CONCATENATE('Fy1 mål alla nivåer'!Q90)</f>
        <v/>
      </c>
      <c r="R84" s="353" t="str">
        <f>CONCATENATE('Fy1 mål alla nivåer'!R90)</f>
        <v/>
      </c>
      <c r="S84" s="353" t="str">
        <f>CONCATENATE('Fy1 mål alla nivåer'!S90)</f>
        <v/>
      </c>
      <c r="T84" s="353" t="str">
        <f>CONCATENATE('Fy1 mål alla nivåer'!T90)</f>
        <v/>
      </c>
      <c r="U84" s="353" t="str">
        <f>CONCATENATE('Fy1 mål alla nivåer'!U90)</f>
        <v/>
      </c>
      <c r="V84" s="353" t="str">
        <f>CONCATENATE('Fy1 mål alla nivåer'!V90)</f>
        <v/>
      </c>
      <c r="W84" s="353" t="str">
        <f>CONCATENATE('Fy1 mål alla nivåer'!W90)</f>
        <v/>
      </c>
      <c r="X84" s="353" t="str">
        <f>CONCATENATE('Fy1 mål alla nivåer'!X90)</f>
        <v/>
      </c>
      <c r="Y84" s="353" t="str">
        <f>CONCATENATE('Fy1 mål alla nivåer'!Y90)</f>
        <v/>
      </c>
      <c r="Z84" s="353" t="str">
        <f>CONCATENATE('Fy1 mål alla nivåer'!Z90)</f>
        <v/>
      </c>
      <c r="AA84" s="353" t="str">
        <f>CONCATENATE('Fy1 mål alla nivåer'!AA90)</f>
        <v/>
      </c>
      <c r="AB84" s="353" t="str">
        <f>CONCATENATE('Fy1 mål alla nivåer'!AB90)</f>
        <v/>
      </c>
      <c r="AC84" s="353" t="str">
        <f>CONCATENATE('Fy1 mål alla nivåer'!AC90)</f>
        <v/>
      </c>
      <c r="AD84" s="353" t="str">
        <f>CONCATENATE('Fy1 mål alla nivåer'!AD90)</f>
        <v/>
      </c>
      <c r="AE84" s="353" t="str">
        <f>CONCATENATE('Fy1 mål alla nivåer'!AE90)</f>
        <v/>
      </c>
      <c r="AF84" s="353" t="str">
        <f>CONCATENATE('Fy1 mål alla nivåer'!AF90)</f>
        <v/>
      </c>
      <c r="AG84" s="353" t="str">
        <f>CONCATENATE('Fy1 mål alla nivåer'!AG90)</f>
        <v/>
      </c>
      <c r="AH84" s="353" t="str">
        <f>CONCATENATE('Fy1 mål alla nivåer'!AH90)</f>
        <v/>
      </c>
      <c r="AI84" s="353" t="str">
        <f>CONCATENATE('Fy1 mål alla nivåer'!AI90)</f>
        <v/>
      </c>
      <c r="AJ84" s="353" t="str">
        <f>CONCATENATE('Fy1 mål alla nivåer'!AJ90)</f>
        <v/>
      </c>
      <c r="AK84" s="353" t="str">
        <f>CONCATENATE('Fy1 mål alla nivåer'!AK90)</f>
        <v/>
      </c>
      <c r="AL84" s="353" t="str">
        <f>CONCATENATE('Fy1 mål alla nivåer'!AL90)</f>
        <v/>
      </c>
      <c r="AM84" s="353" t="str">
        <f>CONCATENATE('Fy1 mål alla nivåer'!AM90)</f>
        <v/>
      </c>
      <c r="AN84" s="353" t="str">
        <f>CONCATENATE('Fy1 mål alla nivåer'!AN90)</f>
        <v/>
      </c>
      <c r="AO84" s="353" t="str">
        <f>CONCATENATE('Fy1 mål alla nivåer'!AO90)</f>
        <v/>
      </c>
      <c r="AP84" s="353" t="str">
        <f>CONCATENATE('Fy1 mål alla nivåer'!AP90)</f>
        <v/>
      </c>
      <c r="AQ84" s="353" t="str">
        <f>CONCATENATE('Fy1 mål alla nivåer'!AQ90)</f>
        <v/>
      </c>
      <c r="AR84" s="353" t="str">
        <f>CONCATENATE('Fy1 mål alla nivåer'!AR90)</f>
        <v/>
      </c>
      <c r="AS84" s="353" t="str">
        <f>CONCATENATE('Fy1 mål alla nivåer'!AS90)</f>
        <v/>
      </c>
      <c r="AT84" s="353" t="str">
        <f>CONCATENATE('Fy1 mål alla nivåer'!AT90)</f>
        <v/>
      </c>
      <c r="AU84" s="353" t="str">
        <f>CONCATENATE('Fy1 mål alla nivåer'!AU90)</f>
        <v/>
      </c>
      <c r="AV84" s="353" t="str">
        <f>CONCATENATE('Fy1 mål alla nivåer'!AV90)</f>
        <v/>
      </c>
      <c r="AW84" s="353" t="str">
        <f>CONCATENATE('Fy1 mål alla nivåer'!AW90)</f>
        <v/>
      </c>
      <c r="AX84" s="353" t="str">
        <f>CONCATENATE('Fy1 mål alla nivåer'!AX90)</f>
        <v/>
      </c>
      <c r="AY84" s="353" t="str">
        <f>CONCATENATE('Fy1 mål alla nivåer'!AY90)</f>
        <v/>
      </c>
      <c r="AZ84" s="353" t="str">
        <f>CONCATENATE('Fy1 mål alla nivåer'!AZ90)</f>
        <v/>
      </c>
      <c r="BA84" s="353" t="str">
        <f>CONCATENATE('Fy1 mål alla nivåer'!BA90)</f>
        <v/>
      </c>
      <c r="BB84" s="353" t="str">
        <f>CONCATENATE('Fy1 mål alla nivåer'!BB90)</f>
        <v/>
      </c>
      <c r="BC84" s="353" t="str">
        <f>CONCATENATE('Fy1 mål alla nivåer'!BC90)</f>
        <v/>
      </c>
      <c r="BD84" s="353" t="str">
        <f>CONCATENATE('Fy1 mål alla nivåer'!BD90)</f>
        <v/>
      </c>
      <c r="BE84" s="353" t="str">
        <f>CONCATENATE('Fy1 mål alla nivåer'!BE90)</f>
        <v/>
      </c>
      <c r="BF84" s="353" t="str">
        <f>CONCATENATE('Fy1 mål alla nivåer'!BF90)</f>
        <v/>
      </c>
      <c r="BG84" s="353" t="str">
        <f>CONCATENATE('Fy1 mål alla nivåer'!BG90)</f>
        <v/>
      </c>
      <c r="BH84" s="353" t="str">
        <f>CONCATENATE('Fy1 mål alla nivåer'!BH90)</f>
        <v/>
      </c>
      <c r="BI84" s="353" t="str">
        <f>CONCATENATE('Fy1 mål alla nivåer'!BI90)</f>
        <v/>
      </c>
      <c r="BJ84" s="353" t="str">
        <f>CONCATENATE('Fy1 mål alla nivåer'!BJ90)</f>
        <v/>
      </c>
      <c r="BK84" s="353" t="str">
        <f>CONCATENATE('Fy1 mål alla nivåer'!BK90)</f>
        <v/>
      </c>
      <c r="BL84" s="353" t="str">
        <f>CONCATENATE('Fy1 mål alla nivåer'!BL90)</f>
        <v/>
      </c>
      <c r="BM84" s="353" t="str">
        <f>CONCATENATE('Fy1 mål alla nivåer'!BM90)</f>
        <v/>
      </c>
      <c r="BN84" s="353" t="str">
        <f>CONCATENATE('Fy1 mål alla nivåer'!CL90)</f>
        <v/>
      </c>
      <c r="BO84" s="353" t="str">
        <f>CONCATENATE('Fy1 mål alla nivåer'!CM90)</f>
        <v>X</v>
      </c>
      <c r="BP84" s="353" t="str">
        <f>CONCATENATE('Fy1 mål alla nivåer'!CN90)</f>
        <v>0</v>
      </c>
      <c r="BQ84" s="353" t="str">
        <f>CONCATENATE('Fy1 mål alla nivåer'!CO90)</f>
        <v>0</v>
      </c>
      <c r="BR84" s="353" t="str">
        <f>CONCATENATE('Fy1 mål alla nivåer'!CP90)</f>
        <v>0</v>
      </c>
      <c r="BS84" s="353" t="str">
        <f>CONCATENATE('Fy1 mål alla nivåer'!CQ90)</f>
        <v>0</v>
      </c>
      <c r="BT84" s="353" t="str">
        <f>CONCATENATE('Fy1 mål alla nivåer'!CR90)</f>
        <v>0</v>
      </c>
      <c r="BU84" s="353" t="str">
        <f>CONCATENATE('Fy1 mål alla nivåer'!CS90)</f>
        <v>0</v>
      </c>
      <c r="BV84" s="353" t="str">
        <f>CONCATENATE('Fy1 mål alla nivåer'!CT90)</f>
        <v>F</v>
      </c>
      <c r="BW84" s="324"/>
      <c r="BX84" s="354">
        <v>79</v>
      </c>
    </row>
    <row r="85" spans="1:76" ht="15" x14ac:dyDescent="0.25">
      <c r="A85" s="365" t="str">
        <f>CONCATENATE('Fy1 mål alla nivåer'!A91)</f>
        <v/>
      </c>
      <c r="B85" s="365" t="str">
        <f>CONCATENATE('Fy1 mål alla nivåer'!B91)</f>
        <v>Elev 80</v>
      </c>
      <c r="C85" s="365" t="str">
        <f>CONCATENATE('Fy1 mål alla nivåer'!C91)</f>
        <v/>
      </c>
      <c r="D85" s="365" t="str">
        <f>CONCATENATE('Fy1 mål alla nivåer'!D91)</f>
        <v/>
      </c>
      <c r="E85" s="365" t="str">
        <f>CONCATENATE('Fy1 mål alla nivåer'!E91)</f>
        <v/>
      </c>
      <c r="F85" s="353" t="str">
        <f>CONCATENATE('Fy1 mål alla nivåer'!F91)</f>
        <v/>
      </c>
      <c r="G85" s="353" t="str">
        <f>CONCATENATE('Fy1 mål alla nivåer'!G91)</f>
        <v/>
      </c>
      <c r="H85" s="353" t="str">
        <f>CONCATENATE('Fy1 mål alla nivåer'!H91)</f>
        <v/>
      </c>
      <c r="I85" s="353" t="str">
        <f>CONCATENATE('Fy1 mål alla nivåer'!I91)</f>
        <v/>
      </c>
      <c r="J85" s="353" t="str">
        <f>CONCATENATE('Fy1 mål alla nivåer'!J91)</f>
        <v/>
      </c>
      <c r="K85" s="353" t="str">
        <f>CONCATENATE('Fy1 mål alla nivåer'!K91)</f>
        <v/>
      </c>
      <c r="L85" s="353" t="str">
        <f>CONCATENATE('Fy1 mål alla nivåer'!L91)</f>
        <v/>
      </c>
      <c r="M85" s="353" t="str">
        <f>CONCATENATE('Fy1 mål alla nivåer'!M91)</f>
        <v/>
      </c>
      <c r="N85" s="353" t="str">
        <f>CONCATENATE('Fy1 mål alla nivåer'!N91)</f>
        <v/>
      </c>
      <c r="O85" s="353" t="str">
        <f>CONCATENATE('Fy1 mål alla nivåer'!O91)</f>
        <v/>
      </c>
      <c r="P85" s="353" t="str">
        <f>CONCATENATE('Fy1 mål alla nivåer'!P91)</f>
        <v/>
      </c>
      <c r="Q85" s="353" t="str">
        <f>CONCATENATE('Fy1 mål alla nivåer'!Q91)</f>
        <v/>
      </c>
      <c r="R85" s="353" t="str">
        <f>CONCATENATE('Fy1 mål alla nivåer'!R91)</f>
        <v/>
      </c>
      <c r="S85" s="353" t="str">
        <f>CONCATENATE('Fy1 mål alla nivåer'!S91)</f>
        <v/>
      </c>
      <c r="T85" s="353" t="str">
        <f>CONCATENATE('Fy1 mål alla nivåer'!T91)</f>
        <v/>
      </c>
      <c r="U85" s="353" t="str">
        <f>CONCATENATE('Fy1 mål alla nivåer'!U91)</f>
        <v/>
      </c>
      <c r="V85" s="353" t="str">
        <f>CONCATENATE('Fy1 mål alla nivåer'!V91)</f>
        <v/>
      </c>
      <c r="W85" s="353" t="str">
        <f>CONCATENATE('Fy1 mål alla nivåer'!W91)</f>
        <v/>
      </c>
      <c r="X85" s="353" t="str">
        <f>CONCATENATE('Fy1 mål alla nivåer'!X91)</f>
        <v/>
      </c>
      <c r="Y85" s="353" t="str">
        <f>CONCATENATE('Fy1 mål alla nivåer'!Y91)</f>
        <v/>
      </c>
      <c r="Z85" s="353" t="str">
        <f>CONCATENATE('Fy1 mål alla nivåer'!Z91)</f>
        <v/>
      </c>
      <c r="AA85" s="353" t="str">
        <f>CONCATENATE('Fy1 mål alla nivåer'!AA91)</f>
        <v/>
      </c>
      <c r="AB85" s="353" t="str">
        <f>CONCATENATE('Fy1 mål alla nivåer'!AB91)</f>
        <v/>
      </c>
      <c r="AC85" s="353" t="str">
        <f>CONCATENATE('Fy1 mål alla nivåer'!AC91)</f>
        <v/>
      </c>
      <c r="AD85" s="353" t="str">
        <f>CONCATENATE('Fy1 mål alla nivåer'!AD91)</f>
        <v/>
      </c>
      <c r="AE85" s="353" t="str">
        <f>CONCATENATE('Fy1 mål alla nivåer'!AE91)</f>
        <v/>
      </c>
      <c r="AF85" s="353" t="str">
        <f>CONCATENATE('Fy1 mål alla nivåer'!AF91)</f>
        <v/>
      </c>
      <c r="AG85" s="353" t="str">
        <f>CONCATENATE('Fy1 mål alla nivåer'!AG91)</f>
        <v/>
      </c>
      <c r="AH85" s="353" t="str">
        <f>CONCATENATE('Fy1 mål alla nivåer'!AH91)</f>
        <v/>
      </c>
      <c r="AI85" s="353" t="str">
        <f>CONCATENATE('Fy1 mål alla nivåer'!AI91)</f>
        <v/>
      </c>
      <c r="AJ85" s="353" t="str">
        <f>CONCATENATE('Fy1 mål alla nivåer'!AJ91)</f>
        <v/>
      </c>
      <c r="AK85" s="353" t="str">
        <f>CONCATENATE('Fy1 mål alla nivåer'!AK91)</f>
        <v/>
      </c>
      <c r="AL85" s="353" t="str">
        <f>CONCATENATE('Fy1 mål alla nivåer'!AL91)</f>
        <v/>
      </c>
      <c r="AM85" s="353" t="str">
        <f>CONCATENATE('Fy1 mål alla nivåer'!AM91)</f>
        <v/>
      </c>
      <c r="AN85" s="353" t="str">
        <f>CONCATENATE('Fy1 mål alla nivåer'!AN91)</f>
        <v/>
      </c>
      <c r="AO85" s="353" t="str">
        <f>CONCATENATE('Fy1 mål alla nivåer'!AO91)</f>
        <v/>
      </c>
      <c r="AP85" s="353" t="str">
        <f>CONCATENATE('Fy1 mål alla nivåer'!AP91)</f>
        <v/>
      </c>
      <c r="AQ85" s="353" t="str">
        <f>CONCATENATE('Fy1 mål alla nivåer'!AQ91)</f>
        <v/>
      </c>
      <c r="AR85" s="353" t="str">
        <f>CONCATENATE('Fy1 mål alla nivåer'!AR91)</f>
        <v/>
      </c>
      <c r="AS85" s="353" t="str">
        <f>CONCATENATE('Fy1 mål alla nivåer'!AS91)</f>
        <v/>
      </c>
      <c r="AT85" s="353" t="str">
        <f>CONCATENATE('Fy1 mål alla nivåer'!AT91)</f>
        <v/>
      </c>
      <c r="AU85" s="353" t="str">
        <f>CONCATENATE('Fy1 mål alla nivåer'!AU91)</f>
        <v/>
      </c>
      <c r="AV85" s="353" t="str">
        <f>CONCATENATE('Fy1 mål alla nivåer'!AV91)</f>
        <v/>
      </c>
      <c r="AW85" s="353" t="str">
        <f>CONCATENATE('Fy1 mål alla nivåer'!AW91)</f>
        <v/>
      </c>
      <c r="AX85" s="353" t="str">
        <f>CONCATENATE('Fy1 mål alla nivåer'!AX91)</f>
        <v/>
      </c>
      <c r="AY85" s="353" t="str">
        <f>CONCATENATE('Fy1 mål alla nivåer'!AY91)</f>
        <v/>
      </c>
      <c r="AZ85" s="353" t="str">
        <f>CONCATENATE('Fy1 mål alla nivåer'!AZ91)</f>
        <v/>
      </c>
      <c r="BA85" s="353" t="str">
        <f>CONCATENATE('Fy1 mål alla nivåer'!BA91)</f>
        <v/>
      </c>
      <c r="BB85" s="353" t="str">
        <f>CONCATENATE('Fy1 mål alla nivåer'!BB91)</f>
        <v/>
      </c>
      <c r="BC85" s="353" t="str">
        <f>CONCATENATE('Fy1 mål alla nivåer'!BC91)</f>
        <v/>
      </c>
      <c r="BD85" s="353" t="str">
        <f>CONCATENATE('Fy1 mål alla nivåer'!BD91)</f>
        <v/>
      </c>
      <c r="BE85" s="353" t="str">
        <f>CONCATENATE('Fy1 mål alla nivåer'!BE91)</f>
        <v/>
      </c>
      <c r="BF85" s="353" t="str">
        <f>CONCATENATE('Fy1 mål alla nivåer'!BF91)</f>
        <v/>
      </c>
      <c r="BG85" s="353" t="str">
        <f>CONCATENATE('Fy1 mål alla nivåer'!BG91)</f>
        <v/>
      </c>
      <c r="BH85" s="353" t="str">
        <f>CONCATENATE('Fy1 mål alla nivåer'!BH91)</f>
        <v/>
      </c>
      <c r="BI85" s="353" t="str">
        <f>CONCATENATE('Fy1 mål alla nivåer'!BI91)</f>
        <v/>
      </c>
      <c r="BJ85" s="353" t="str">
        <f>CONCATENATE('Fy1 mål alla nivåer'!BJ91)</f>
        <v/>
      </c>
      <c r="BK85" s="353" t="str">
        <f>CONCATENATE('Fy1 mål alla nivåer'!BK91)</f>
        <v/>
      </c>
      <c r="BL85" s="353" t="str">
        <f>CONCATENATE('Fy1 mål alla nivåer'!BL91)</f>
        <v/>
      </c>
      <c r="BM85" s="353" t="str">
        <f>CONCATENATE('Fy1 mål alla nivåer'!BM91)</f>
        <v/>
      </c>
      <c r="BN85" s="353" t="str">
        <f>CONCATENATE('Fy1 mål alla nivåer'!CL91)</f>
        <v/>
      </c>
      <c r="BO85" s="353" t="str">
        <f>CONCATENATE('Fy1 mål alla nivåer'!CM91)</f>
        <v>X</v>
      </c>
      <c r="BP85" s="353" t="str">
        <f>CONCATENATE('Fy1 mål alla nivåer'!CN91)</f>
        <v>0</v>
      </c>
      <c r="BQ85" s="353" t="str">
        <f>CONCATENATE('Fy1 mål alla nivåer'!CO91)</f>
        <v>0</v>
      </c>
      <c r="BR85" s="353" t="str">
        <f>CONCATENATE('Fy1 mål alla nivåer'!CP91)</f>
        <v>0</v>
      </c>
      <c r="BS85" s="353" t="str">
        <f>CONCATENATE('Fy1 mål alla nivåer'!CQ91)</f>
        <v>0</v>
      </c>
      <c r="BT85" s="353" t="str">
        <f>CONCATENATE('Fy1 mål alla nivåer'!CR91)</f>
        <v>0</v>
      </c>
      <c r="BU85" s="353" t="str">
        <f>CONCATENATE('Fy1 mål alla nivåer'!CS91)</f>
        <v>0</v>
      </c>
      <c r="BV85" s="353" t="str">
        <f>CONCATENATE('Fy1 mål alla nivåer'!CT91)</f>
        <v>F</v>
      </c>
      <c r="BW85" s="324"/>
      <c r="BX85" s="354">
        <v>80</v>
      </c>
    </row>
    <row r="86" spans="1:76" ht="15" x14ac:dyDescent="0.25">
      <c r="A86" s="365" t="str">
        <f>CONCATENATE('Fy1 mål alla nivåer'!A92)</f>
        <v/>
      </c>
      <c r="B86" s="365" t="str">
        <f>CONCATENATE('Fy1 mål alla nivåer'!B92)</f>
        <v>Elev 81</v>
      </c>
      <c r="C86" s="365" t="str">
        <f>CONCATENATE('Fy1 mål alla nivåer'!C92)</f>
        <v/>
      </c>
      <c r="D86" s="365" t="str">
        <f>CONCATENATE('Fy1 mål alla nivåer'!D92)</f>
        <v/>
      </c>
      <c r="E86" s="365" t="str">
        <f>CONCATENATE('Fy1 mål alla nivåer'!E92)</f>
        <v/>
      </c>
      <c r="F86" s="353" t="str">
        <f>CONCATENATE('Fy1 mål alla nivåer'!F92)</f>
        <v/>
      </c>
      <c r="G86" s="353" t="str">
        <f>CONCATENATE('Fy1 mål alla nivåer'!G92)</f>
        <v/>
      </c>
      <c r="H86" s="353" t="str">
        <f>CONCATENATE('Fy1 mål alla nivåer'!H92)</f>
        <v/>
      </c>
      <c r="I86" s="353" t="str">
        <f>CONCATENATE('Fy1 mål alla nivåer'!I92)</f>
        <v/>
      </c>
      <c r="J86" s="353" t="str">
        <f>CONCATENATE('Fy1 mål alla nivåer'!J92)</f>
        <v/>
      </c>
      <c r="K86" s="353" t="str">
        <f>CONCATENATE('Fy1 mål alla nivåer'!K92)</f>
        <v/>
      </c>
      <c r="L86" s="353" t="str">
        <f>CONCATENATE('Fy1 mål alla nivåer'!L92)</f>
        <v/>
      </c>
      <c r="M86" s="353" t="str">
        <f>CONCATENATE('Fy1 mål alla nivåer'!M92)</f>
        <v/>
      </c>
      <c r="N86" s="353" t="str">
        <f>CONCATENATE('Fy1 mål alla nivåer'!N92)</f>
        <v/>
      </c>
      <c r="O86" s="353" t="str">
        <f>CONCATENATE('Fy1 mål alla nivåer'!O92)</f>
        <v/>
      </c>
      <c r="P86" s="353" t="str">
        <f>CONCATENATE('Fy1 mål alla nivåer'!P92)</f>
        <v/>
      </c>
      <c r="Q86" s="353" t="str">
        <f>CONCATENATE('Fy1 mål alla nivåer'!Q92)</f>
        <v/>
      </c>
      <c r="R86" s="353" t="str">
        <f>CONCATENATE('Fy1 mål alla nivåer'!R92)</f>
        <v/>
      </c>
      <c r="S86" s="353" t="str">
        <f>CONCATENATE('Fy1 mål alla nivåer'!S92)</f>
        <v/>
      </c>
      <c r="T86" s="353" t="str">
        <f>CONCATENATE('Fy1 mål alla nivåer'!T92)</f>
        <v/>
      </c>
      <c r="U86" s="353" t="str">
        <f>CONCATENATE('Fy1 mål alla nivåer'!U92)</f>
        <v/>
      </c>
      <c r="V86" s="353" t="str">
        <f>CONCATENATE('Fy1 mål alla nivåer'!V92)</f>
        <v/>
      </c>
      <c r="W86" s="353" t="str">
        <f>CONCATENATE('Fy1 mål alla nivåer'!W92)</f>
        <v/>
      </c>
      <c r="X86" s="353" t="str">
        <f>CONCATENATE('Fy1 mål alla nivåer'!X92)</f>
        <v/>
      </c>
      <c r="Y86" s="353" t="str">
        <f>CONCATENATE('Fy1 mål alla nivåer'!Y92)</f>
        <v/>
      </c>
      <c r="Z86" s="353" t="str">
        <f>CONCATENATE('Fy1 mål alla nivåer'!Z92)</f>
        <v/>
      </c>
      <c r="AA86" s="353" t="str">
        <f>CONCATENATE('Fy1 mål alla nivåer'!AA92)</f>
        <v/>
      </c>
      <c r="AB86" s="353" t="str">
        <f>CONCATENATE('Fy1 mål alla nivåer'!AB92)</f>
        <v/>
      </c>
      <c r="AC86" s="353" t="str">
        <f>CONCATENATE('Fy1 mål alla nivåer'!AC92)</f>
        <v/>
      </c>
      <c r="AD86" s="353" t="str">
        <f>CONCATENATE('Fy1 mål alla nivåer'!AD92)</f>
        <v/>
      </c>
      <c r="AE86" s="353" t="str">
        <f>CONCATENATE('Fy1 mål alla nivåer'!AE92)</f>
        <v/>
      </c>
      <c r="AF86" s="353" t="str">
        <f>CONCATENATE('Fy1 mål alla nivåer'!AF92)</f>
        <v/>
      </c>
      <c r="AG86" s="353" t="str">
        <f>CONCATENATE('Fy1 mål alla nivåer'!AG92)</f>
        <v/>
      </c>
      <c r="AH86" s="353" t="str">
        <f>CONCATENATE('Fy1 mål alla nivåer'!AH92)</f>
        <v/>
      </c>
      <c r="AI86" s="353" t="str">
        <f>CONCATENATE('Fy1 mål alla nivåer'!AI92)</f>
        <v/>
      </c>
      <c r="AJ86" s="353" t="str">
        <f>CONCATENATE('Fy1 mål alla nivåer'!AJ92)</f>
        <v/>
      </c>
      <c r="AK86" s="353" t="str">
        <f>CONCATENATE('Fy1 mål alla nivåer'!AK92)</f>
        <v/>
      </c>
      <c r="AL86" s="353" t="str">
        <f>CONCATENATE('Fy1 mål alla nivåer'!AL92)</f>
        <v/>
      </c>
      <c r="AM86" s="353" t="str">
        <f>CONCATENATE('Fy1 mål alla nivåer'!AM92)</f>
        <v/>
      </c>
      <c r="AN86" s="353" t="str">
        <f>CONCATENATE('Fy1 mål alla nivåer'!AN92)</f>
        <v/>
      </c>
      <c r="AO86" s="353" t="str">
        <f>CONCATENATE('Fy1 mål alla nivåer'!AO92)</f>
        <v/>
      </c>
      <c r="AP86" s="353" t="str">
        <f>CONCATENATE('Fy1 mål alla nivåer'!AP92)</f>
        <v/>
      </c>
      <c r="AQ86" s="353" t="str">
        <f>CONCATENATE('Fy1 mål alla nivåer'!AQ92)</f>
        <v/>
      </c>
      <c r="AR86" s="353" t="str">
        <f>CONCATENATE('Fy1 mål alla nivåer'!AR92)</f>
        <v/>
      </c>
      <c r="AS86" s="353" t="str">
        <f>CONCATENATE('Fy1 mål alla nivåer'!AS92)</f>
        <v/>
      </c>
      <c r="AT86" s="353" t="str">
        <f>CONCATENATE('Fy1 mål alla nivåer'!AT92)</f>
        <v/>
      </c>
      <c r="AU86" s="353" t="str">
        <f>CONCATENATE('Fy1 mål alla nivåer'!AU92)</f>
        <v/>
      </c>
      <c r="AV86" s="353" t="str">
        <f>CONCATENATE('Fy1 mål alla nivåer'!AV92)</f>
        <v/>
      </c>
      <c r="AW86" s="353" t="str">
        <f>CONCATENATE('Fy1 mål alla nivåer'!AW92)</f>
        <v/>
      </c>
      <c r="AX86" s="353" t="str">
        <f>CONCATENATE('Fy1 mål alla nivåer'!AX92)</f>
        <v/>
      </c>
      <c r="AY86" s="353" t="str">
        <f>CONCATENATE('Fy1 mål alla nivåer'!AY92)</f>
        <v/>
      </c>
      <c r="AZ86" s="353" t="str">
        <f>CONCATENATE('Fy1 mål alla nivåer'!AZ92)</f>
        <v/>
      </c>
      <c r="BA86" s="353" t="str">
        <f>CONCATENATE('Fy1 mål alla nivåer'!BA92)</f>
        <v/>
      </c>
      <c r="BB86" s="353" t="str">
        <f>CONCATENATE('Fy1 mål alla nivåer'!BB92)</f>
        <v/>
      </c>
      <c r="BC86" s="353" t="str">
        <f>CONCATENATE('Fy1 mål alla nivåer'!BC92)</f>
        <v/>
      </c>
      <c r="BD86" s="353" t="str">
        <f>CONCATENATE('Fy1 mål alla nivåer'!BD92)</f>
        <v/>
      </c>
      <c r="BE86" s="353" t="str">
        <f>CONCATENATE('Fy1 mål alla nivåer'!BE92)</f>
        <v/>
      </c>
      <c r="BF86" s="353" t="str">
        <f>CONCATENATE('Fy1 mål alla nivåer'!BF92)</f>
        <v/>
      </c>
      <c r="BG86" s="353" t="str">
        <f>CONCATENATE('Fy1 mål alla nivåer'!BG92)</f>
        <v/>
      </c>
      <c r="BH86" s="353" t="str">
        <f>CONCATENATE('Fy1 mål alla nivåer'!BH92)</f>
        <v/>
      </c>
      <c r="BI86" s="353" t="str">
        <f>CONCATENATE('Fy1 mål alla nivåer'!BI92)</f>
        <v/>
      </c>
      <c r="BJ86" s="353" t="str">
        <f>CONCATENATE('Fy1 mål alla nivåer'!BJ92)</f>
        <v/>
      </c>
      <c r="BK86" s="353" t="str">
        <f>CONCATENATE('Fy1 mål alla nivåer'!BK92)</f>
        <v/>
      </c>
      <c r="BL86" s="353" t="str">
        <f>CONCATENATE('Fy1 mål alla nivåer'!BL92)</f>
        <v/>
      </c>
      <c r="BM86" s="353" t="str">
        <f>CONCATENATE('Fy1 mål alla nivåer'!BM92)</f>
        <v/>
      </c>
      <c r="BN86" s="353" t="str">
        <f>CONCATENATE('Fy1 mål alla nivåer'!CL92)</f>
        <v/>
      </c>
      <c r="BO86" s="353" t="str">
        <f>CONCATENATE('Fy1 mål alla nivåer'!CM92)</f>
        <v>X</v>
      </c>
      <c r="BP86" s="353" t="str">
        <f>CONCATENATE('Fy1 mål alla nivåer'!CN92)</f>
        <v>0</v>
      </c>
      <c r="BQ86" s="353" t="str">
        <f>CONCATENATE('Fy1 mål alla nivåer'!CO92)</f>
        <v>0</v>
      </c>
      <c r="BR86" s="353" t="str">
        <f>CONCATENATE('Fy1 mål alla nivåer'!CP92)</f>
        <v>0</v>
      </c>
      <c r="BS86" s="353" t="str">
        <f>CONCATENATE('Fy1 mål alla nivåer'!CQ92)</f>
        <v>0</v>
      </c>
      <c r="BT86" s="353" t="str">
        <f>CONCATENATE('Fy1 mål alla nivåer'!CR92)</f>
        <v>0</v>
      </c>
      <c r="BU86" s="353" t="str">
        <f>CONCATENATE('Fy1 mål alla nivåer'!CS92)</f>
        <v>0</v>
      </c>
      <c r="BV86" s="353" t="str">
        <f>CONCATENATE('Fy1 mål alla nivåer'!CT92)</f>
        <v>F</v>
      </c>
      <c r="BW86" s="324"/>
      <c r="BX86" s="354">
        <v>81</v>
      </c>
    </row>
    <row r="87" spans="1:76" ht="15" x14ac:dyDescent="0.25">
      <c r="A87" s="365" t="str">
        <f>CONCATENATE('Fy1 mål alla nivåer'!A93)</f>
        <v/>
      </c>
      <c r="B87" s="365" t="str">
        <f>CONCATENATE('Fy1 mål alla nivåer'!B93)</f>
        <v>Elev 82</v>
      </c>
      <c r="C87" s="365" t="str">
        <f>CONCATENATE('Fy1 mål alla nivåer'!C93)</f>
        <v/>
      </c>
      <c r="D87" s="365" t="str">
        <f>CONCATENATE('Fy1 mål alla nivåer'!D93)</f>
        <v/>
      </c>
      <c r="E87" s="365" t="str">
        <f>CONCATENATE('Fy1 mål alla nivåer'!E93)</f>
        <v/>
      </c>
      <c r="F87" s="353" t="str">
        <f>CONCATENATE('Fy1 mål alla nivåer'!F93)</f>
        <v/>
      </c>
      <c r="G87" s="353" t="str">
        <f>CONCATENATE('Fy1 mål alla nivåer'!G93)</f>
        <v/>
      </c>
      <c r="H87" s="353" t="str">
        <f>CONCATENATE('Fy1 mål alla nivåer'!H93)</f>
        <v/>
      </c>
      <c r="I87" s="353" t="str">
        <f>CONCATENATE('Fy1 mål alla nivåer'!I93)</f>
        <v/>
      </c>
      <c r="J87" s="353" t="str">
        <f>CONCATENATE('Fy1 mål alla nivåer'!J93)</f>
        <v/>
      </c>
      <c r="K87" s="353" t="str">
        <f>CONCATENATE('Fy1 mål alla nivåer'!K93)</f>
        <v/>
      </c>
      <c r="L87" s="353" t="str">
        <f>CONCATENATE('Fy1 mål alla nivåer'!L93)</f>
        <v/>
      </c>
      <c r="M87" s="353" t="str">
        <f>CONCATENATE('Fy1 mål alla nivåer'!M93)</f>
        <v/>
      </c>
      <c r="N87" s="353" t="str">
        <f>CONCATENATE('Fy1 mål alla nivåer'!N93)</f>
        <v/>
      </c>
      <c r="O87" s="353" t="str">
        <f>CONCATENATE('Fy1 mål alla nivåer'!O93)</f>
        <v/>
      </c>
      <c r="P87" s="353" t="str">
        <f>CONCATENATE('Fy1 mål alla nivåer'!P93)</f>
        <v/>
      </c>
      <c r="Q87" s="353" t="str">
        <f>CONCATENATE('Fy1 mål alla nivåer'!Q93)</f>
        <v/>
      </c>
      <c r="R87" s="353" t="str">
        <f>CONCATENATE('Fy1 mål alla nivåer'!R93)</f>
        <v/>
      </c>
      <c r="S87" s="353" t="str">
        <f>CONCATENATE('Fy1 mål alla nivåer'!S93)</f>
        <v/>
      </c>
      <c r="T87" s="353" t="str">
        <f>CONCATENATE('Fy1 mål alla nivåer'!T93)</f>
        <v/>
      </c>
      <c r="U87" s="353" t="str">
        <f>CONCATENATE('Fy1 mål alla nivåer'!U93)</f>
        <v/>
      </c>
      <c r="V87" s="353" t="str">
        <f>CONCATENATE('Fy1 mål alla nivåer'!V93)</f>
        <v/>
      </c>
      <c r="W87" s="353" t="str">
        <f>CONCATENATE('Fy1 mål alla nivåer'!W93)</f>
        <v/>
      </c>
      <c r="X87" s="353" t="str">
        <f>CONCATENATE('Fy1 mål alla nivåer'!X93)</f>
        <v/>
      </c>
      <c r="Y87" s="353" t="str">
        <f>CONCATENATE('Fy1 mål alla nivåer'!Y93)</f>
        <v/>
      </c>
      <c r="Z87" s="353" t="str">
        <f>CONCATENATE('Fy1 mål alla nivåer'!Z93)</f>
        <v/>
      </c>
      <c r="AA87" s="353" t="str">
        <f>CONCATENATE('Fy1 mål alla nivåer'!AA93)</f>
        <v/>
      </c>
      <c r="AB87" s="353" t="str">
        <f>CONCATENATE('Fy1 mål alla nivåer'!AB93)</f>
        <v/>
      </c>
      <c r="AC87" s="353" t="str">
        <f>CONCATENATE('Fy1 mål alla nivåer'!AC93)</f>
        <v/>
      </c>
      <c r="AD87" s="353" t="str">
        <f>CONCATENATE('Fy1 mål alla nivåer'!AD93)</f>
        <v/>
      </c>
      <c r="AE87" s="353" t="str">
        <f>CONCATENATE('Fy1 mål alla nivåer'!AE93)</f>
        <v/>
      </c>
      <c r="AF87" s="353" t="str">
        <f>CONCATENATE('Fy1 mål alla nivåer'!AF93)</f>
        <v/>
      </c>
      <c r="AG87" s="353" t="str">
        <f>CONCATENATE('Fy1 mål alla nivåer'!AG93)</f>
        <v/>
      </c>
      <c r="AH87" s="353" t="str">
        <f>CONCATENATE('Fy1 mål alla nivåer'!AH93)</f>
        <v/>
      </c>
      <c r="AI87" s="353" t="str">
        <f>CONCATENATE('Fy1 mål alla nivåer'!AI93)</f>
        <v/>
      </c>
      <c r="AJ87" s="353" t="str">
        <f>CONCATENATE('Fy1 mål alla nivåer'!AJ93)</f>
        <v/>
      </c>
      <c r="AK87" s="353" t="str">
        <f>CONCATENATE('Fy1 mål alla nivåer'!AK93)</f>
        <v/>
      </c>
      <c r="AL87" s="353" t="str">
        <f>CONCATENATE('Fy1 mål alla nivåer'!AL93)</f>
        <v/>
      </c>
      <c r="AM87" s="353" t="str">
        <f>CONCATENATE('Fy1 mål alla nivåer'!AM93)</f>
        <v/>
      </c>
      <c r="AN87" s="353" t="str">
        <f>CONCATENATE('Fy1 mål alla nivåer'!AN93)</f>
        <v/>
      </c>
      <c r="AO87" s="353" t="str">
        <f>CONCATENATE('Fy1 mål alla nivåer'!AO93)</f>
        <v/>
      </c>
      <c r="AP87" s="353" t="str">
        <f>CONCATENATE('Fy1 mål alla nivåer'!AP93)</f>
        <v/>
      </c>
      <c r="AQ87" s="353" t="str">
        <f>CONCATENATE('Fy1 mål alla nivåer'!AQ93)</f>
        <v/>
      </c>
      <c r="AR87" s="353" t="str">
        <f>CONCATENATE('Fy1 mål alla nivåer'!AR93)</f>
        <v/>
      </c>
      <c r="AS87" s="353" t="str">
        <f>CONCATENATE('Fy1 mål alla nivåer'!AS93)</f>
        <v/>
      </c>
      <c r="AT87" s="353" t="str">
        <f>CONCATENATE('Fy1 mål alla nivåer'!AT93)</f>
        <v/>
      </c>
      <c r="AU87" s="353" t="str">
        <f>CONCATENATE('Fy1 mål alla nivåer'!AU93)</f>
        <v/>
      </c>
      <c r="AV87" s="353" t="str">
        <f>CONCATENATE('Fy1 mål alla nivåer'!AV93)</f>
        <v/>
      </c>
      <c r="AW87" s="353" t="str">
        <f>CONCATENATE('Fy1 mål alla nivåer'!AW93)</f>
        <v/>
      </c>
      <c r="AX87" s="353" t="str">
        <f>CONCATENATE('Fy1 mål alla nivåer'!AX93)</f>
        <v/>
      </c>
      <c r="AY87" s="353" t="str">
        <f>CONCATENATE('Fy1 mål alla nivåer'!AY93)</f>
        <v/>
      </c>
      <c r="AZ87" s="353" t="str">
        <f>CONCATENATE('Fy1 mål alla nivåer'!AZ93)</f>
        <v/>
      </c>
      <c r="BA87" s="353" t="str">
        <f>CONCATENATE('Fy1 mål alla nivåer'!BA93)</f>
        <v/>
      </c>
      <c r="BB87" s="353" t="str">
        <f>CONCATENATE('Fy1 mål alla nivåer'!BB93)</f>
        <v/>
      </c>
      <c r="BC87" s="353" t="str">
        <f>CONCATENATE('Fy1 mål alla nivåer'!BC93)</f>
        <v/>
      </c>
      <c r="BD87" s="353" t="str">
        <f>CONCATENATE('Fy1 mål alla nivåer'!BD93)</f>
        <v/>
      </c>
      <c r="BE87" s="353" t="str">
        <f>CONCATENATE('Fy1 mål alla nivåer'!BE93)</f>
        <v/>
      </c>
      <c r="BF87" s="353" t="str">
        <f>CONCATENATE('Fy1 mål alla nivåer'!BF93)</f>
        <v/>
      </c>
      <c r="BG87" s="353" t="str">
        <f>CONCATENATE('Fy1 mål alla nivåer'!BG93)</f>
        <v/>
      </c>
      <c r="BH87" s="353" t="str">
        <f>CONCATENATE('Fy1 mål alla nivåer'!BH93)</f>
        <v/>
      </c>
      <c r="BI87" s="353" t="str">
        <f>CONCATENATE('Fy1 mål alla nivåer'!BI93)</f>
        <v/>
      </c>
      <c r="BJ87" s="353" t="str">
        <f>CONCATENATE('Fy1 mål alla nivåer'!BJ93)</f>
        <v/>
      </c>
      <c r="BK87" s="353" t="str">
        <f>CONCATENATE('Fy1 mål alla nivåer'!BK93)</f>
        <v/>
      </c>
      <c r="BL87" s="353" t="str">
        <f>CONCATENATE('Fy1 mål alla nivåer'!BL93)</f>
        <v/>
      </c>
      <c r="BM87" s="353" t="str">
        <f>CONCATENATE('Fy1 mål alla nivåer'!BM93)</f>
        <v/>
      </c>
      <c r="BN87" s="353" t="str">
        <f>CONCATENATE('Fy1 mål alla nivåer'!CL93)</f>
        <v/>
      </c>
      <c r="BO87" s="353" t="str">
        <f>CONCATENATE('Fy1 mål alla nivåer'!CM93)</f>
        <v>X</v>
      </c>
      <c r="BP87" s="353" t="str">
        <f>CONCATENATE('Fy1 mål alla nivåer'!CN93)</f>
        <v>0</v>
      </c>
      <c r="BQ87" s="353" t="str">
        <f>CONCATENATE('Fy1 mål alla nivåer'!CO93)</f>
        <v>0</v>
      </c>
      <c r="BR87" s="353" t="str">
        <f>CONCATENATE('Fy1 mål alla nivåer'!CP93)</f>
        <v>0</v>
      </c>
      <c r="BS87" s="353" t="str">
        <f>CONCATENATE('Fy1 mål alla nivåer'!CQ93)</f>
        <v>0</v>
      </c>
      <c r="BT87" s="353" t="str">
        <f>CONCATENATE('Fy1 mål alla nivåer'!CR93)</f>
        <v>0</v>
      </c>
      <c r="BU87" s="353" t="str">
        <f>CONCATENATE('Fy1 mål alla nivåer'!CS93)</f>
        <v>0</v>
      </c>
      <c r="BV87" s="353" t="str">
        <f>CONCATENATE('Fy1 mål alla nivåer'!CT93)</f>
        <v>F</v>
      </c>
      <c r="BW87" s="324"/>
      <c r="BX87" s="354">
        <v>82</v>
      </c>
    </row>
    <row r="88" spans="1:76" ht="15" x14ac:dyDescent="0.25">
      <c r="A88" s="365" t="str">
        <f>CONCATENATE('Fy1 mål alla nivåer'!A94)</f>
        <v/>
      </c>
      <c r="B88" s="365" t="str">
        <f>CONCATENATE('Fy1 mål alla nivåer'!B94)</f>
        <v>Elev 83</v>
      </c>
      <c r="C88" s="365" t="str">
        <f>CONCATENATE('Fy1 mål alla nivåer'!C94)</f>
        <v/>
      </c>
      <c r="D88" s="365" t="str">
        <f>CONCATENATE('Fy1 mål alla nivåer'!D94)</f>
        <v/>
      </c>
      <c r="E88" s="365" t="str">
        <f>CONCATENATE('Fy1 mål alla nivåer'!E94)</f>
        <v/>
      </c>
      <c r="F88" s="353" t="str">
        <f>CONCATENATE('Fy1 mål alla nivåer'!F94)</f>
        <v/>
      </c>
      <c r="G88" s="353" t="str">
        <f>CONCATENATE('Fy1 mål alla nivåer'!G94)</f>
        <v/>
      </c>
      <c r="H88" s="353" t="str">
        <f>CONCATENATE('Fy1 mål alla nivåer'!H94)</f>
        <v/>
      </c>
      <c r="I88" s="353" t="str">
        <f>CONCATENATE('Fy1 mål alla nivåer'!I94)</f>
        <v/>
      </c>
      <c r="J88" s="353" t="str">
        <f>CONCATENATE('Fy1 mål alla nivåer'!J94)</f>
        <v/>
      </c>
      <c r="K88" s="353" t="str">
        <f>CONCATENATE('Fy1 mål alla nivåer'!K94)</f>
        <v/>
      </c>
      <c r="L88" s="353" t="str">
        <f>CONCATENATE('Fy1 mål alla nivåer'!L94)</f>
        <v/>
      </c>
      <c r="M88" s="353" t="str">
        <f>CONCATENATE('Fy1 mål alla nivåer'!M94)</f>
        <v/>
      </c>
      <c r="N88" s="353" t="str">
        <f>CONCATENATE('Fy1 mål alla nivåer'!N94)</f>
        <v/>
      </c>
      <c r="O88" s="353" t="str">
        <f>CONCATENATE('Fy1 mål alla nivåer'!O94)</f>
        <v/>
      </c>
      <c r="P88" s="353" t="str">
        <f>CONCATENATE('Fy1 mål alla nivåer'!P94)</f>
        <v/>
      </c>
      <c r="Q88" s="353" t="str">
        <f>CONCATENATE('Fy1 mål alla nivåer'!Q94)</f>
        <v/>
      </c>
      <c r="R88" s="353" t="str">
        <f>CONCATENATE('Fy1 mål alla nivåer'!R94)</f>
        <v/>
      </c>
      <c r="S88" s="353" t="str">
        <f>CONCATENATE('Fy1 mål alla nivåer'!S94)</f>
        <v/>
      </c>
      <c r="T88" s="353" t="str">
        <f>CONCATENATE('Fy1 mål alla nivåer'!T94)</f>
        <v/>
      </c>
      <c r="U88" s="353" t="str">
        <f>CONCATENATE('Fy1 mål alla nivåer'!U94)</f>
        <v/>
      </c>
      <c r="V88" s="353" t="str">
        <f>CONCATENATE('Fy1 mål alla nivåer'!V94)</f>
        <v/>
      </c>
      <c r="W88" s="353" t="str">
        <f>CONCATENATE('Fy1 mål alla nivåer'!W94)</f>
        <v/>
      </c>
      <c r="X88" s="353" t="str">
        <f>CONCATENATE('Fy1 mål alla nivåer'!X94)</f>
        <v/>
      </c>
      <c r="Y88" s="353" t="str">
        <f>CONCATENATE('Fy1 mål alla nivåer'!Y94)</f>
        <v/>
      </c>
      <c r="Z88" s="353" t="str">
        <f>CONCATENATE('Fy1 mål alla nivåer'!Z94)</f>
        <v/>
      </c>
      <c r="AA88" s="353" t="str">
        <f>CONCATENATE('Fy1 mål alla nivåer'!AA94)</f>
        <v/>
      </c>
      <c r="AB88" s="353" t="str">
        <f>CONCATENATE('Fy1 mål alla nivåer'!AB94)</f>
        <v/>
      </c>
      <c r="AC88" s="353" t="str">
        <f>CONCATENATE('Fy1 mål alla nivåer'!AC94)</f>
        <v/>
      </c>
      <c r="AD88" s="353" t="str">
        <f>CONCATENATE('Fy1 mål alla nivåer'!AD94)</f>
        <v/>
      </c>
      <c r="AE88" s="353" t="str">
        <f>CONCATENATE('Fy1 mål alla nivåer'!AE94)</f>
        <v/>
      </c>
      <c r="AF88" s="353" t="str">
        <f>CONCATENATE('Fy1 mål alla nivåer'!AF94)</f>
        <v/>
      </c>
      <c r="AG88" s="353" t="str">
        <f>CONCATENATE('Fy1 mål alla nivåer'!AG94)</f>
        <v/>
      </c>
      <c r="AH88" s="353" t="str">
        <f>CONCATENATE('Fy1 mål alla nivåer'!AH94)</f>
        <v/>
      </c>
      <c r="AI88" s="353" t="str">
        <f>CONCATENATE('Fy1 mål alla nivåer'!AI94)</f>
        <v/>
      </c>
      <c r="AJ88" s="353" t="str">
        <f>CONCATENATE('Fy1 mål alla nivåer'!AJ94)</f>
        <v/>
      </c>
      <c r="AK88" s="353" t="str">
        <f>CONCATENATE('Fy1 mål alla nivåer'!AK94)</f>
        <v/>
      </c>
      <c r="AL88" s="353" t="str">
        <f>CONCATENATE('Fy1 mål alla nivåer'!AL94)</f>
        <v/>
      </c>
      <c r="AM88" s="353" t="str">
        <f>CONCATENATE('Fy1 mål alla nivåer'!AM94)</f>
        <v/>
      </c>
      <c r="AN88" s="353" t="str">
        <f>CONCATENATE('Fy1 mål alla nivåer'!AN94)</f>
        <v/>
      </c>
      <c r="AO88" s="353" t="str">
        <f>CONCATENATE('Fy1 mål alla nivåer'!AO94)</f>
        <v/>
      </c>
      <c r="AP88" s="353" t="str">
        <f>CONCATENATE('Fy1 mål alla nivåer'!AP94)</f>
        <v/>
      </c>
      <c r="AQ88" s="353" t="str">
        <f>CONCATENATE('Fy1 mål alla nivåer'!AQ94)</f>
        <v/>
      </c>
      <c r="AR88" s="353" t="str">
        <f>CONCATENATE('Fy1 mål alla nivåer'!AR94)</f>
        <v/>
      </c>
      <c r="AS88" s="353" t="str">
        <f>CONCATENATE('Fy1 mål alla nivåer'!AS94)</f>
        <v/>
      </c>
      <c r="AT88" s="353" t="str">
        <f>CONCATENATE('Fy1 mål alla nivåer'!AT94)</f>
        <v/>
      </c>
      <c r="AU88" s="353" t="str">
        <f>CONCATENATE('Fy1 mål alla nivåer'!AU94)</f>
        <v/>
      </c>
      <c r="AV88" s="353" t="str">
        <f>CONCATENATE('Fy1 mål alla nivåer'!AV94)</f>
        <v/>
      </c>
      <c r="AW88" s="353" t="str">
        <f>CONCATENATE('Fy1 mål alla nivåer'!AW94)</f>
        <v/>
      </c>
      <c r="AX88" s="353" t="str">
        <f>CONCATENATE('Fy1 mål alla nivåer'!AX94)</f>
        <v/>
      </c>
      <c r="AY88" s="353" t="str">
        <f>CONCATENATE('Fy1 mål alla nivåer'!AY94)</f>
        <v/>
      </c>
      <c r="AZ88" s="353" t="str">
        <f>CONCATENATE('Fy1 mål alla nivåer'!AZ94)</f>
        <v/>
      </c>
      <c r="BA88" s="353" t="str">
        <f>CONCATENATE('Fy1 mål alla nivåer'!BA94)</f>
        <v/>
      </c>
      <c r="BB88" s="353" t="str">
        <f>CONCATENATE('Fy1 mål alla nivåer'!BB94)</f>
        <v/>
      </c>
      <c r="BC88" s="353" t="str">
        <f>CONCATENATE('Fy1 mål alla nivåer'!BC94)</f>
        <v/>
      </c>
      <c r="BD88" s="353" t="str">
        <f>CONCATENATE('Fy1 mål alla nivåer'!BD94)</f>
        <v/>
      </c>
      <c r="BE88" s="353" t="str">
        <f>CONCATENATE('Fy1 mål alla nivåer'!BE94)</f>
        <v/>
      </c>
      <c r="BF88" s="353" t="str">
        <f>CONCATENATE('Fy1 mål alla nivåer'!BF94)</f>
        <v/>
      </c>
      <c r="BG88" s="353" t="str">
        <f>CONCATENATE('Fy1 mål alla nivåer'!BG94)</f>
        <v/>
      </c>
      <c r="BH88" s="353" t="str">
        <f>CONCATENATE('Fy1 mål alla nivåer'!BH94)</f>
        <v/>
      </c>
      <c r="BI88" s="353" t="str">
        <f>CONCATENATE('Fy1 mål alla nivåer'!BI94)</f>
        <v/>
      </c>
      <c r="BJ88" s="353" t="str">
        <f>CONCATENATE('Fy1 mål alla nivåer'!BJ94)</f>
        <v/>
      </c>
      <c r="BK88" s="353" t="str">
        <f>CONCATENATE('Fy1 mål alla nivåer'!BK94)</f>
        <v/>
      </c>
      <c r="BL88" s="353" t="str">
        <f>CONCATENATE('Fy1 mål alla nivåer'!BL94)</f>
        <v/>
      </c>
      <c r="BM88" s="353" t="str">
        <f>CONCATENATE('Fy1 mål alla nivåer'!BM94)</f>
        <v/>
      </c>
      <c r="BN88" s="353" t="str">
        <f>CONCATENATE('Fy1 mål alla nivåer'!CL94)</f>
        <v/>
      </c>
      <c r="BO88" s="353" t="str">
        <f>CONCATENATE('Fy1 mål alla nivåer'!CM94)</f>
        <v>X</v>
      </c>
      <c r="BP88" s="353" t="str">
        <f>CONCATENATE('Fy1 mål alla nivåer'!CN94)</f>
        <v>0</v>
      </c>
      <c r="BQ88" s="353" t="str">
        <f>CONCATENATE('Fy1 mål alla nivåer'!CO94)</f>
        <v>0</v>
      </c>
      <c r="BR88" s="353" t="str">
        <f>CONCATENATE('Fy1 mål alla nivåer'!CP94)</f>
        <v>0</v>
      </c>
      <c r="BS88" s="353" t="str">
        <f>CONCATENATE('Fy1 mål alla nivåer'!CQ94)</f>
        <v>0</v>
      </c>
      <c r="BT88" s="353" t="str">
        <f>CONCATENATE('Fy1 mål alla nivåer'!CR94)</f>
        <v>0</v>
      </c>
      <c r="BU88" s="353" t="str">
        <f>CONCATENATE('Fy1 mål alla nivåer'!CS94)</f>
        <v>0</v>
      </c>
      <c r="BV88" s="353" t="str">
        <f>CONCATENATE('Fy1 mål alla nivåer'!CT94)</f>
        <v>F</v>
      </c>
      <c r="BW88" s="324"/>
      <c r="BX88" s="354">
        <v>83</v>
      </c>
    </row>
    <row r="89" spans="1:76" ht="15" x14ac:dyDescent="0.25">
      <c r="A89" s="365" t="str">
        <f>CONCATENATE('Fy1 mål alla nivåer'!A95)</f>
        <v/>
      </c>
      <c r="B89" s="365" t="str">
        <f>CONCATENATE('Fy1 mål alla nivåer'!B95)</f>
        <v>Elev 84</v>
      </c>
      <c r="C89" s="365" t="str">
        <f>CONCATENATE('Fy1 mål alla nivåer'!C95)</f>
        <v/>
      </c>
      <c r="D89" s="365" t="str">
        <f>CONCATENATE('Fy1 mål alla nivåer'!D95)</f>
        <v/>
      </c>
      <c r="E89" s="365" t="str">
        <f>CONCATENATE('Fy1 mål alla nivåer'!E95)</f>
        <v/>
      </c>
      <c r="F89" s="353" t="str">
        <f>CONCATENATE('Fy1 mål alla nivåer'!F95)</f>
        <v/>
      </c>
      <c r="G89" s="353" t="str">
        <f>CONCATENATE('Fy1 mål alla nivåer'!G95)</f>
        <v/>
      </c>
      <c r="H89" s="353" t="str">
        <f>CONCATENATE('Fy1 mål alla nivåer'!H95)</f>
        <v/>
      </c>
      <c r="I89" s="353" t="str">
        <f>CONCATENATE('Fy1 mål alla nivåer'!I95)</f>
        <v/>
      </c>
      <c r="J89" s="353" t="str">
        <f>CONCATENATE('Fy1 mål alla nivåer'!J95)</f>
        <v/>
      </c>
      <c r="K89" s="353" t="str">
        <f>CONCATENATE('Fy1 mål alla nivåer'!K95)</f>
        <v/>
      </c>
      <c r="L89" s="353" t="str">
        <f>CONCATENATE('Fy1 mål alla nivåer'!L95)</f>
        <v/>
      </c>
      <c r="M89" s="353" t="str">
        <f>CONCATENATE('Fy1 mål alla nivåer'!M95)</f>
        <v/>
      </c>
      <c r="N89" s="353" t="str">
        <f>CONCATENATE('Fy1 mål alla nivåer'!N95)</f>
        <v/>
      </c>
      <c r="O89" s="353" t="str">
        <f>CONCATENATE('Fy1 mål alla nivåer'!O95)</f>
        <v/>
      </c>
      <c r="P89" s="353" t="str">
        <f>CONCATENATE('Fy1 mål alla nivåer'!P95)</f>
        <v/>
      </c>
      <c r="Q89" s="353" t="str">
        <f>CONCATENATE('Fy1 mål alla nivåer'!Q95)</f>
        <v/>
      </c>
      <c r="R89" s="353" t="str">
        <f>CONCATENATE('Fy1 mål alla nivåer'!R95)</f>
        <v/>
      </c>
      <c r="S89" s="353" t="str">
        <f>CONCATENATE('Fy1 mål alla nivåer'!S95)</f>
        <v/>
      </c>
      <c r="T89" s="353" t="str">
        <f>CONCATENATE('Fy1 mål alla nivåer'!T95)</f>
        <v/>
      </c>
      <c r="U89" s="353" t="str">
        <f>CONCATENATE('Fy1 mål alla nivåer'!U95)</f>
        <v/>
      </c>
      <c r="V89" s="353" t="str">
        <f>CONCATENATE('Fy1 mål alla nivåer'!V95)</f>
        <v/>
      </c>
      <c r="W89" s="353" t="str">
        <f>CONCATENATE('Fy1 mål alla nivåer'!W95)</f>
        <v/>
      </c>
      <c r="X89" s="353" t="str">
        <f>CONCATENATE('Fy1 mål alla nivåer'!X95)</f>
        <v/>
      </c>
      <c r="Y89" s="353" t="str">
        <f>CONCATENATE('Fy1 mål alla nivåer'!Y95)</f>
        <v/>
      </c>
      <c r="Z89" s="353" t="str">
        <f>CONCATENATE('Fy1 mål alla nivåer'!Z95)</f>
        <v/>
      </c>
      <c r="AA89" s="353" t="str">
        <f>CONCATENATE('Fy1 mål alla nivåer'!AA95)</f>
        <v/>
      </c>
      <c r="AB89" s="353" t="str">
        <f>CONCATENATE('Fy1 mål alla nivåer'!AB95)</f>
        <v/>
      </c>
      <c r="AC89" s="353" t="str">
        <f>CONCATENATE('Fy1 mål alla nivåer'!AC95)</f>
        <v/>
      </c>
      <c r="AD89" s="353" t="str">
        <f>CONCATENATE('Fy1 mål alla nivåer'!AD95)</f>
        <v/>
      </c>
      <c r="AE89" s="353" t="str">
        <f>CONCATENATE('Fy1 mål alla nivåer'!AE95)</f>
        <v/>
      </c>
      <c r="AF89" s="353" t="str">
        <f>CONCATENATE('Fy1 mål alla nivåer'!AF95)</f>
        <v/>
      </c>
      <c r="AG89" s="353" t="str">
        <f>CONCATENATE('Fy1 mål alla nivåer'!AG95)</f>
        <v/>
      </c>
      <c r="AH89" s="353" t="str">
        <f>CONCATENATE('Fy1 mål alla nivåer'!AH95)</f>
        <v/>
      </c>
      <c r="AI89" s="353" t="str">
        <f>CONCATENATE('Fy1 mål alla nivåer'!AI95)</f>
        <v/>
      </c>
      <c r="AJ89" s="353" t="str">
        <f>CONCATENATE('Fy1 mål alla nivåer'!AJ95)</f>
        <v/>
      </c>
      <c r="AK89" s="353" t="str">
        <f>CONCATENATE('Fy1 mål alla nivåer'!AK95)</f>
        <v/>
      </c>
      <c r="AL89" s="353" t="str">
        <f>CONCATENATE('Fy1 mål alla nivåer'!AL95)</f>
        <v/>
      </c>
      <c r="AM89" s="353" t="str">
        <f>CONCATENATE('Fy1 mål alla nivåer'!AM95)</f>
        <v/>
      </c>
      <c r="AN89" s="353" t="str">
        <f>CONCATENATE('Fy1 mål alla nivåer'!AN95)</f>
        <v/>
      </c>
      <c r="AO89" s="353" t="str">
        <f>CONCATENATE('Fy1 mål alla nivåer'!AO95)</f>
        <v/>
      </c>
      <c r="AP89" s="353" t="str">
        <f>CONCATENATE('Fy1 mål alla nivåer'!AP95)</f>
        <v/>
      </c>
      <c r="AQ89" s="353" t="str">
        <f>CONCATENATE('Fy1 mål alla nivåer'!AQ95)</f>
        <v/>
      </c>
      <c r="AR89" s="353" t="str">
        <f>CONCATENATE('Fy1 mål alla nivåer'!AR95)</f>
        <v/>
      </c>
      <c r="AS89" s="353" t="str">
        <f>CONCATENATE('Fy1 mål alla nivåer'!AS95)</f>
        <v/>
      </c>
      <c r="AT89" s="353" t="str">
        <f>CONCATENATE('Fy1 mål alla nivåer'!AT95)</f>
        <v/>
      </c>
      <c r="AU89" s="353" t="str">
        <f>CONCATENATE('Fy1 mål alla nivåer'!AU95)</f>
        <v/>
      </c>
      <c r="AV89" s="353" t="str">
        <f>CONCATENATE('Fy1 mål alla nivåer'!AV95)</f>
        <v/>
      </c>
      <c r="AW89" s="353" t="str">
        <f>CONCATENATE('Fy1 mål alla nivåer'!AW95)</f>
        <v/>
      </c>
      <c r="AX89" s="353" t="str">
        <f>CONCATENATE('Fy1 mål alla nivåer'!AX95)</f>
        <v/>
      </c>
      <c r="AY89" s="353" t="str">
        <f>CONCATENATE('Fy1 mål alla nivåer'!AY95)</f>
        <v/>
      </c>
      <c r="AZ89" s="353" t="str">
        <f>CONCATENATE('Fy1 mål alla nivåer'!AZ95)</f>
        <v/>
      </c>
      <c r="BA89" s="353" t="str">
        <f>CONCATENATE('Fy1 mål alla nivåer'!BA95)</f>
        <v/>
      </c>
      <c r="BB89" s="353" t="str">
        <f>CONCATENATE('Fy1 mål alla nivåer'!BB95)</f>
        <v/>
      </c>
      <c r="BC89" s="353" t="str">
        <f>CONCATENATE('Fy1 mål alla nivåer'!BC95)</f>
        <v/>
      </c>
      <c r="BD89" s="353" t="str">
        <f>CONCATENATE('Fy1 mål alla nivåer'!BD95)</f>
        <v/>
      </c>
      <c r="BE89" s="353" t="str">
        <f>CONCATENATE('Fy1 mål alla nivåer'!BE95)</f>
        <v/>
      </c>
      <c r="BF89" s="353" t="str">
        <f>CONCATENATE('Fy1 mål alla nivåer'!BF95)</f>
        <v/>
      </c>
      <c r="BG89" s="353" t="str">
        <f>CONCATENATE('Fy1 mål alla nivåer'!BG95)</f>
        <v/>
      </c>
      <c r="BH89" s="353" t="str">
        <f>CONCATENATE('Fy1 mål alla nivåer'!BH95)</f>
        <v/>
      </c>
      <c r="BI89" s="353" t="str">
        <f>CONCATENATE('Fy1 mål alla nivåer'!BI95)</f>
        <v/>
      </c>
      <c r="BJ89" s="353" t="str">
        <f>CONCATENATE('Fy1 mål alla nivåer'!BJ95)</f>
        <v/>
      </c>
      <c r="BK89" s="353" t="str">
        <f>CONCATENATE('Fy1 mål alla nivåer'!BK95)</f>
        <v/>
      </c>
      <c r="BL89" s="353" t="str">
        <f>CONCATENATE('Fy1 mål alla nivåer'!BL95)</f>
        <v/>
      </c>
      <c r="BM89" s="353" t="str">
        <f>CONCATENATE('Fy1 mål alla nivåer'!BM95)</f>
        <v/>
      </c>
      <c r="BN89" s="353" t="str">
        <f>CONCATENATE('Fy1 mål alla nivåer'!CL95)</f>
        <v/>
      </c>
      <c r="BO89" s="353" t="str">
        <f>CONCATENATE('Fy1 mål alla nivåer'!CM95)</f>
        <v>X</v>
      </c>
      <c r="BP89" s="353" t="str">
        <f>CONCATENATE('Fy1 mål alla nivåer'!CN95)</f>
        <v>0</v>
      </c>
      <c r="BQ89" s="353" t="str">
        <f>CONCATENATE('Fy1 mål alla nivåer'!CO95)</f>
        <v>0</v>
      </c>
      <c r="BR89" s="353" t="str">
        <f>CONCATENATE('Fy1 mål alla nivåer'!CP95)</f>
        <v>0</v>
      </c>
      <c r="BS89" s="353" t="str">
        <f>CONCATENATE('Fy1 mål alla nivåer'!CQ95)</f>
        <v>0</v>
      </c>
      <c r="BT89" s="353" t="str">
        <f>CONCATENATE('Fy1 mål alla nivåer'!CR95)</f>
        <v>0</v>
      </c>
      <c r="BU89" s="353" t="str">
        <f>CONCATENATE('Fy1 mål alla nivåer'!CS95)</f>
        <v>0</v>
      </c>
      <c r="BV89" s="353" t="str">
        <f>CONCATENATE('Fy1 mål alla nivåer'!CT95)</f>
        <v>F</v>
      </c>
      <c r="BW89" s="324"/>
      <c r="BX89" s="354">
        <v>84</v>
      </c>
    </row>
    <row r="90" spans="1:76" ht="15" x14ac:dyDescent="0.25">
      <c r="A90" s="365" t="str">
        <f>CONCATENATE('Fy1 mål alla nivåer'!A96)</f>
        <v/>
      </c>
      <c r="B90" s="365" t="str">
        <f>CONCATENATE('Fy1 mål alla nivåer'!B96)</f>
        <v>Elev 85</v>
      </c>
      <c r="C90" s="365" t="str">
        <f>CONCATENATE('Fy1 mål alla nivåer'!C96)</f>
        <v/>
      </c>
      <c r="D90" s="365" t="str">
        <f>CONCATENATE('Fy1 mål alla nivåer'!D96)</f>
        <v/>
      </c>
      <c r="E90" s="365" t="str">
        <f>CONCATENATE('Fy1 mål alla nivåer'!E96)</f>
        <v/>
      </c>
      <c r="F90" s="353" t="str">
        <f>CONCATENATE('Fy1 mål alla nivåer'!F96)</f>
        <v/>
      </c>
      <c r="G90" s="353" t="str">
        <f>CONCATENATE('Fy1 mål alla nivåer'!G96)</f>
        <v/>
      </c>
      <c r="H90" s="353" t="str">
        <f>CONCATENATE('Fy1 mål alla nivåer'!H96)</f>
        <v/>
      </c>
      <c r="I90" s="353" t="str">
        <f>CONCATENATE('Fy1 mål alla nivåer'!I96)</f>
        <v/>
      </c>
      <c r="J90" s="353" t="str">
        <f>CONCATENATE('Fy1 mål alla nivåer'!J96)</f>
        <v/>
      </c>
      <c r="K90" s="353" t="str">
        <f>CONCATENATE('Fy1 mål alla nivåer'!K96)</f>
        <v/>
      </c>
      <c r="L90" s="353" t="str">
        <f>CONCATENATE('Fy1 mål alla nivåer'!L96)</f>
        <v/>
      </c>
      <c r="M90" s="353" t="str">
        <f>CONCATENATE('Fy1 mål alla nivåer'!M96)</f>
        <v/>
      </c>
      <c r="N90" s="353" t="str">
        <f>CONCATENATE('Fy1 mål alla nivåer'!N96)</f>
        <v/>
      </c>
      <c r="O90" s="353" t="str">
        <f>CONCATENATE('Fy1 mål alla nivåer'!O96)</f>
        <v/>
      </c>
      <c r="P90" s="353" t="str">
        <f>CONCATENATE('Fy1 mål alla nivåer'!P96)</f>
        <v/>
      </c>
      <c r="Q90" s="353" t="str">
        <f>CONCATENATE('Fy1 mål alla nivåer'!Q96)</f>
        <v/>
      </c>
      <c r="R90" s="353" t="str">
        <f>CONCATENATE('Fy1 mål alla nivåer'!R96)</f>
        <v/>
      </c>
      <c r="S90" s="353" t="str">
        <f>CONCATENATE('Fy1 mål alla nivåer'!S96)</f>
        <v/>
      </c>
      <c r="T90" s="353" t="str">
        <f>CONCATENATE('Fy1 mål alla nivåer'!T96)</f>
        <v/>
      </c>
      <c r="U90" s="353" t="str">
        <f>CONCATENATE('Fy1 mål alla nivåer'!U96)</f>
        <v/>
      </c>
      <c r="V90" s="353" t="str">
        <f>CONCATENATE('Fy1 mål alla nivåer'!V96)</f>
        <v/>
      </c>
      <c r="W90" s="353" t="str">
        <f>CONCATENATE('Fy1 mål alla nivåer'!W96)</f>
        <v/>
      </c>
      <c r="X90" s="353" t="str">
        <f>CONCATENATE('Fy1 mål alla nivåer'!X96)</f>
        <v/>
      </c>
      <c r="Y90" s="353" t="str">
        <f>CONCATENATE('Fy1 mål alla nivåer'!Y96)</f>
        <v/>
      </c>
      <c r="Z90" s="353" t="str">
        <f>CONCATENATE('Fy1 mål alla nivåer'!Z96)</f>
        <v/>
      </c>
      <c r="AA90" s="353" t="str">
        <f>CONCATENATE('Fy1 mål alla nivåer'!AA96)</f>
        <v/>
      </c>
      <c r="AB90" s="353" t="str">
        <f>CONCATENATE('Fy1 mål alla nivåer'!AB96)</f>
        <v/>
      </c>
      <c r="AC90" s="353" t="str">
        <f>CONCATENATE('Fy1 mål alla nivåer'!AC96)</f>
        <v/>
      </c>
      <c r="AD90" s="353" t="str">
        <f>CONCATENATE('Fy1 mål alla nivåer'!AD96)</f>
        <v/>
      </c>
      <c r="AE90" s="353" t="str">
        <f>CONCATENATE('Fy1 mål alla nivåer'!AE96)</f>
        <v/>
      </c>
      <c r="AF90" s="353" t="str">
        <f>CONCATENATE('Fy1 mål alla nivåer'!AF96)</f>
        <v/>
      </c>
      <c r="AG90" s="353" t="str">
        <f>CONCATENATE('Fy1 mål alla nivåer'!AG96)</f>
        <v/>
      </c>
      <c r="AH90" s="353" t="str">
        <f>CONCATENATE('Fy1 mål alla nivåer'!AH96)</f>
        <v/>
      </c>
      <c r="AI90" s="353" t="str">
        <f>CONCATENATE('Fy1 mål alla nivåer'!AI96)</f>
        <v/>
      </c>
      <c r="AJ90" s="353" t="str">
        <f>CONCATENATE('Fy1 mål alla nivåer'!AJ96)</f>
        <v/>
      </c>
      <c r="AK90" s="353" t="str">
        <f>CONCATENATE('Fy1 mål alla nivåer'!AK96)</f>
        <v/>
      </c>
      <c r="AL90" s="353" t="str">
        <f>CONCATENATE('Fy1 mål alla nivåer'!AL96)</f>
        <v/>
      </c>
      <c r="AM90" s="353" t="str">
        <f>CONCATENATE('Fy1 mål alla nivåer'!AM96)</f>
        <v/>
      </c>
      <c r="AN90" s="353" t="str">
        <f>CONCATENATE('Fy1 mål alla nivåer'!AN96)</f>
        <v/>
      </c>
      <c r="AO90" s="353" t="str">
        <f>CONCATENATE('Fy1 mål alla nivåer'!AO96)</f>
        <v/>
      </c>
      <c r="AP90" s="353" t="str">
        <f>CONCATENATE('Fy1 mål alla nivåer'!AP96)</f>
        <v/>
      </c>
      <c r="AQ90" s="353" t="str">
        <f>CONCATENATE('Fy1 mål alla nivåer'!AQ96)</f>
        <v/>
      </c>
      <c r="AR90" s="353" t="str">
        <f>CONCATENATE('Fy1 mål alla nivåer'!AR96)</f>
        <v/>
      </c>
      <c r="AS90" s="353" t="str">
        <f>CONCATENATE('Fy1 mål alla nivåer'!AS96)</f>
        <v/>
      </c>
      <c r="AT90" s="353" t="str">
        <f>CONCATENATE('Fy1 mål alla nivåer'!AT96)</f>
        <v/>
      </c>
      <c r="AU90" s="353" t="str">
        <f>CONCATENATE('Fy1 mål alla nivåer'!AU96)</f>
        <v/>
      </c>
      <c r="AV90" s="353" t="str">
        <f>CONCATENATE('Fy1 mål alla nivåer'!AV96)</f>
        <v/>
      </c>
      <c r="AW90" s="353" t="str">
        <f>CONCATENATE('Fy1 mål alla nivåer'!AW96)</f>
        <v/>
      </c>
      <c r="AX90" s="353" t="str">
        <f>CONCATENATE('Fy1 mål alla nivåer'!AX96)</f>
        <v/>
      </c>
      <c r="AY90" s="353" t="str">
        <f>CONCATENATE('Fy1 mål alla nivåer'!AY96)</f>
        <v/>
      </c>
      <c r="AZ90" s="353" t="str">
        <f>CONCATENATE('Fy1 mål alla nivåer'!AZ96)</f>
        <v/>
      </c>
      <c r="BA90" s="353" t="str">
        <f>CONCATENATE('Fy1 mål alla nivåer'!BA96)</f>
        <v/>
      </c>
      <c r="BB90" s="353" t="str">
        <f>CONCATENATE('Fy1 mål alla nivåer'!BB96)</f>
        <v/>
      </c>
      <c r="BC90" s="353" t="str">
        <f>CONCATENATE('Fy1 mål alla nivåer'!BC96)</f>
        <v/>
      </c>
      <c r="BD90" s="353" t="str">
        <f>CONCATENATE('Fy1 mål alla nivåer'!BD96)</f>
        <v/>
      </c>
      <c r="BE90" s="353" t="str">
        <f>CONCATENATE('Fy1 mål alla nivåer'!BE96)</f>
        <v/>
      </c>
      <c r="BF90" s="353" t="str">
        <f>CONCATENATE('Fy1 mål alla nivåer'!BF96)</f>
        <v/>
      </c>
      <c r="BG90" s="353" t="str">
        <f>CONCATENATE('Fy1 mål alla nivåer'!BG96)</f>
        <v/>
      </c>
      <c r="BH90" s="353" t="str">
        <f>CONCATENATE('Fy1 mål alla nivåer'!BH96)</f>
        <v/>
      </c>
      <c r="BI90" s="353" t="str">
        <f>CONCATENATE('Fy1 mål alla nivåer'!BI96)</f>
        <v/>
      </c>
      <c r="BJ90" s="353" t="str">
        <f>CONCATENATE('Fy1 mål alla nivåer'!BJ96)</f>
        <v/>
      </c>
      <c r="BK90" s="353" t="str">
        <f>CONCATENATE('Fy1 mål alla nivåer'!BK96)</f>
        <v/>
      </c>
      <c r="BL90" s="353" t="str">
        <f>CONCATENATE('Fy1 mål alla nivåer'!BL96)</f>
        <v/>
      </c>
      <c r="BM90" s="353" t="str">
        <f>CONCATENATE('Fy1 mål alla nivåer'!BM96)</f>
        <v/>
      </c>
      <c r="BN90" s="353" t="str">
        <f>CONCATENATE('Fy1 mål alla nivåer'!CL96)</f>
        <v/>
      </c>
      <c r="BO90" s="353" t="str">
        <f>CONCATENATE('Fy1 mål alla nivåer'!CM96)</f>
        <v>X</v>
      </c>
      <c r="BP90" s="353" t="str">
        <f>CONCATENATE('Fy1 mål alla nivåer'!CN96)</f>
        <v>0</v>
      </c>
      <c r="BQ90" s="353" t="str">
        <f>CONCATENATE('Fy1 mål alla nivåer'!CO96)</f>
        <v>0</v>
      </c>
      <c r="BR90" s="353" t="str">
        <f>CONCATENATE('Fy1 mål alla nivåer'!CP96)</f>
        <v>0</v>
      </c>
      <c r="BS90" s="353" t="str">
        <f>CONCATENATE('Fy1 mål alla nivåer'!CQ96)</f>
        <v>0</v>
      </c>
      <c r="BT90" s="353" t="str">
        <f>CONCATENATE('Fy1 mål alla nivåer'!CR96)</f>
        <v>0</v>
      </c>
      <c r="BU90" s="353" t="str">
        <f>CONCATENATE('Fy1 mål alla nivåer'!CS96)</f>
        <v>0</v>
      </c>
      <c r="BV90" s="353" t="str">
        <f>CONCATENATE('Fy1 mål alla nivåer'!CT96)</f>
        <v>F</v>
      </c>
      <c r="BW90" s="324"/>
      <c r="BX90" s="354">
        <v>85</v>
      </c>
    </row>
    <row r="91" spans="1:76" ht="15" x14ac:dyDescent="0.25">
      <c r="A91" s="365" t="str">
        <f>CONCATENATE('Fy1 mål alla nivåer'!A97)</f>
        <v/>
      </c>
      <c r="B91" s="365" t="str">
        <f>CONCATENATE('Fy1 mål alla nivåer'!B97)</f>
        <v>Elev 86</v>
      </c>
      <c r="C91" s="365" t="str">
        <f>CONCATENATE('Fy1 mål alla nivåer'!C97)</f>
        <v/>
      </c>
      <c r="D91" s="365" t="str">
        <f>CONCATENATE('Fy1 mål alla nivåer'!D97)</f>
        <v/>
      </c>
      <c r="E91" s="365" t="str">
        <f>CONCATENATE('Fy1 mål alla nivåer'!E97)</f>
        <v/>
      </c>
      <c r="F91" s="353" t="str">
        <f>CONCATENATE('Fy1 mål alla nivåer'!F97)</f>
        <v/>
      </c>
      <c r="G91" s="353" t="str">
        <f>CONCATENATE('Fy1 mål alla nivåer'!G97)</f>
        <v/>
      </c>
      <c r="H91" s="353" t="str">
        <f>CONCATENATE('Fy1 mål alla nivåer'!H97)</f>
        <v/>
      </c>
      <c r="I91" s="353" t="str">
        <f>CONCATENATE('Fy1 mål alla nivåer'!I97)</f>
        <v/>
      </c>
      <c r="J91" s="353" t="str">
        <f>CONCATENATE('Fy1 mål alla nivåer'!J97)</f>
        <v/>
      </c>
      <c r="K91" s="353" t="str">
        <f>CONCATENATE('Fy1 mål alla nivåer'!K97)</f>
        <v/>
      </c>
      <c r="L91" s="353" t="str">
        <f>CONCATENATE('Fy1 mål alla nivåer'!L97)</f>
        <v/>
      </c>
      <c r="M91" s="353" t="str">
        <f>CONCATENATE('Fy1 mål alla nivåer'!M97)</f>
        <v/>
      </c>
      <c r="N91" s="353" t="str">
        <f>CONCATENATE('Fy1 mål alla nivåer'!N97)</f>
        <v/>
      </c>
      <c r="O91" s="353" t="str">
        <f>CONCATENATE('Fy1 mål alla nivåer'!O97)</f>
        <v/>
      </c>
      <c r="P91" s="353" t="str">
        <f>CONCATENATE('Fy1 mål alla nivåer'!P97)</f>
        <v/>
      </c>
      <c r="Q91" s="353" t="str">
        <f>CONCATENATE('Fy1 mål alla nivåer'!Q97)</f>
        <v/>
      </c>
      <c r="R91" s="353" t="str">
        <f>CONCATENATE('Fy1 mål alla nivåer'!R97)</f>
        <v/>
      </c>
      <c r="S91" s="353" t="str">
        <f>CONCATENATE('Fy1 mål alla nivåer'!S97)</f>
        <v/>
      </c>
      <c r="T91" s="353" t="str">
        <f>CONCATENATE('Fy1 mål alla nivåer'!T97)</f>
        <v/>
      </c>
      <c r="U91" s="353" t="str">
        <f>CONCATENATE('Fy1 mål alla nivåer'!U97)</f>
        <v/>
      </c>
      <c r="V91" s="353" t="str">
        <f>CONCATENATE('Fy1 mål alla nivåer'!V97)</f>
        <v/>
      </c>
      <c r="W91" s="353" t="str">
        <f>CONCATENATE('Fy1 mål alla nivåer'!W97)</f>
        <v/>
      </c>
      <c r="X91" s="353" t="str">
        <f>CONCATENATE('Fy1 mål alla nivåer'!X97)</f>
        <v/>
      </c>
      <c r="Y91" s="353" t="str">
        <f>CONCATENATE('Fy1 mål alla nivåer'!Y97)</f>
        <v/>
      </c>
      <c r="Z91" s="353" t="str">
        <f>CONCATENATE('Fy1 mål alla nivåer'!Z97)</f>
        <v/>
      </c>
      <c r="AA91" s="353" t="str">
        <f>CONCATENATE('Fy1 mål alla nivåer'!AA97)</f>
        <v/>
      </c>
      <c r="AB91" s="353" t="str">
        <f>CONCATENATE('Fy1 mål alla nivåer'!AB97)</f>
        <v/>
      </c>
      <c r="AC91" s="353" t="str">
        <f>CONCATENATE('Fy1 mål alla nivåer'!AC97)</f>
        <v/>
      </c>
      <c r="AD91" s="353" t="str">
        <f>CONCATENATE('Fy1 mål alla nivåer'!AD97)</f>
        <v/>
      </c>
      <c r="AE91" s="353" t="str">
        <f>CONCATENATE('Fy1 mål alla nivåer'!AE97)</f>
        <v/>
      </c>
      <c r="AF91" s="353" t="str">
        <f>CONCATENATE('Fy1 mål alla nivåer'!AF97)</f>
        <v/>
      </c>
      <c r="AG91" s="353" t="str">
        <f>CONCATENATE('Fy1 mål alla nivåer'!AG97)</f>
        <v/>
      </c>
      <c r="AH91" s="353" t="str">
        <f>CONCATENATE('Fy1 mål alla nivåer'!AH97)</f>
        <v/>
      </c>
      <c r="AI91" s="353" t="str">
        <f>CONCATENATE('Fy1 mål alla nivåer'!AI97)</f>
        <v/>
      </c>
      <c r="AJ91" s="353" t="str">
        <f>CONCATENATE('Fy1 mål alla nivåer'!AJ97)</f>
        <v/>
      </c>
      <c r="AK91" s="353" t="str">
        <f>CONCATENATE('Fy1 mål alla nivåer'!AK97)</f>
        <v/>
      </c>
      <c r="AL91" s="353" t="str">
        <f>CONCATENATE('Fy1 mål alla nivåer'!AL97)</f>
        <v/>
      </c>
      <c r="AM91" s="353" t="str">
        <f>CONCATENATE('Fy1 mål alla nivåer'!AM97)</f>
        <v/>
      </c>
      <c r="AN91" s="353" t="str">
        <f>CONCATENATE('Fy1 mål alla nivåer'!AN97)</f>
        <v/>
      </c>
      <c r="AO91" s="353" t="str">
        <f>CONCATENATE('Fy1 mål alla nivåer'!AO97)</f>
        <v/>
      </c>
      <c r="AP91" s="353" t="str">
        <f>CONCATENATE('Fy1 mål alla nivåer'!AP97)</f>
        <v/>
      </c>
      <c r="AQ91" s="353" t="str">
        <f>CONCATENATE('Fy1 mål alla nivåer'!AQ97)</f>
        <v/>
      </c>
      <c r="AR91" s="353" t="str">
        <f>CONCATENATE('Fy1 mål alla nivåer'!AR97)</f>
        <v/>
      </c>
      <c r="AS91" s="353" t="str">
        <f>CONCATENATE('Fy1 mål alla nivåer'!AS97)</f>
        <v/>
      </c>
      <c r="AT91" s="353" t="str">
        <f>CONCATENATE('Fy1 mål alla nivåer'!AT97)</f>
        <v/>
      </c>
      <c r="AU91" s="353" t="str">
        <f>CONCATENATE('Fy1 mål alla nivåer'!AU97)</f>
        <v/>
      </c>
      <c r="AV91" s="353" t="str">
        <f>CONCATENATE('Fy1 mål alla nivåer'!AV97)</f>
        <v/>
      </c>
      <c r="AW91" s="353" t="str">
        <f>CONCATENATE('Fy1 mål alla nivåer'!AW97)</f>
        <v/>
      </c>
      <c r="AX91" s="353" t="str">
        <f>CONCATENATE('Fy1 mål alla nivåer'!AX97)</f>
        <v/>
      </c>
      <c r="AY91" s="353" t="str">
        <f>CONCATENATE('Fy1 mål alla nivåer'!AY97)</f>
        <v/>
      </c>
      <c r="AZ91" s="353" t="str">
        <f>CONCATENATE('Fy1 mål alla nivåer'!AZ97)</f>
        <v/>
      </c>
      <c r="BA91" s="353" t="str">
        <f>CONCATENATE('Fy1 mål alla nivåer'!BA97)</f>
        <v/>
      </c>
      <c r="BB91" s="353" t="str">
        <f>CONCATENATE('Fy1 mål alla nivåer'!BB97)</f>
        <v/>
      </c>
      <c r="BC91" s="353" t="str">
        <f>CONCATENATE('Fy1 mål alla nivåer'!BC97)</f>
        <v/>
      </c>
      <c r="BD91" s="353" t="str">
        <f>CONCATENATE('Fy1 mål alla nivåer'!BD97)</f>
        <v/>
      </c>
      <c r="BE91" s="353" t="str">
        <f>CONCATENATE('Fy1 mål alla nivåer'!BE97)</f>
        <v/>
      </c>
      <c r="BF91" s="353" t="str">
        <f>CONCATENATE('Fy1 mål alla nivåer'!BF97)</f>
        <v/>
      </c>
      <c r="BG91" s="353" t="str">
        <f>CONCATENATE('Fy1 mål alla nivåer'!BG97)</f>
        <v/>
      </c>
      <c r="BH91" s="353" t="str">
        <f>CONCATENATE('Fy1 mål alla nivåer'!BH97)</f>
        <v/>
      </c>
      <c r="BI91" s="353" t="str">
        <f>CONCATENATE('Fy1 mål alla nivåer'!BI97)</f>
        <v/>
      </c>
      <c r="BJ91" s="353" t="str">
        <f>CONCATENATE('Fy1 mål alla nivåer'!BJ97)</f>
        <v/>
      </c>
      <c r="BK91" s="353" t="str">
        <f>CONCATENATE('Fy1 mål alla nivåer'!BK97)</f>
        <v/>
      </c>
      <c r="BL91" s="353" t="str">
        <f>CONCATENATE('Fy1 mål alla nivåer'!BL97)</f>
        <v/>
      </c>
      <c r="BM91" s="353" t="str">
        <f>CONCATENATE('Fy1 mål alla nivåer'!BM97)</f>
        <v/>
      </c>
      <c r="BN91" s="353" t="str">
        <f>CONCATENATE('Fy1 mål alla nivåer'!CL97)</f>
        <v/>
      </c>
      <c r="BO91" s="353" t="str">
        <f>CONCATENATE('Fy1 mål alla nivåer'!CM97)</f>
        <v>X</v>
      </c>
      <c r="BP91" s="353" t="str">
        <f>CONCATENATE('Fy1 mål alla nivåer'!CN97)</f>
        <v>0</v>
      </c>
      <c r="BQ91" s="353" t="str">
        <f>CONCATENATE('Fy1 mål alla nivåer'!CO97)</f>
        <v>0</v>
      </c>
      <c r="BR91" s="353" t="str">
        <f>CONCATENATE('Fy1 mål alla nivåer'!CP97)</f>
        <v>0</v>
      </c>
      <c r="BS91" s="353" t="str">
        <f>CONCATENATE('Fy1 mål alla nivåer'!CQ97)</f>
        <v>0</v>
      </c>
      <c r="BT91" s="353" t="str">
        <f>CONCATENATE('Fy1 mål alla nivåer'!CR97)</f>
        <v>0</v>
      </c>
      <c r="BU91" s="353" t="str">
        <f>CONCATENATE('Fy1 mål alla nivåer'!CS97)</f>
        <v>0</v>
      </c>
      <c r="BV91" s="353" t="str">
        <f>CONCATENATE('Fy1 mål alla nivåer'!CT97)</f>
        <v>F</v>
      </c>
      <c r="BW91" s="324"/>
      <c r="BX91" s="354">
        <v>86</v>
      </c>
    </row>
    <row r="92" spans="1:76" ht="15" x14ac:dyDescent="0.25">
      <c r="A92" s="365" t="str">
        <f>CONCATENATE('Fy1 mål alla nivåer'!A98)</f>
        <v/>
      </c>
      <c r="B92" s="365" t="str">
        <f>CONCATENATE('Fy1 mål alla nivåer'!B98)</f>
        <v>Elev 87</v>
      </c>
      <c r="C92" s="365" t="str">
        <f>CONCATENATE('Fy1 mål alla nivåer'!C98)</f>
        <v/>
      </c>
      <c r="D92" s="365" t="str">
        <f>CONCATENATE('Fy1 mål alla nivåer'!D98)</f>
        <v/>
      </c>
      <c r="E92" s="365" t="str">
        <f>CONCATENATE('Fy1 mål alla nivåer'!E98)</f>
        <v/>
      </c>
      <c r="F92" s="353" t="str">
        <f>CONCATENATE('Fy1 mål alla nivåer'!F98)</f>
        <v/>
      </c>
      <c r="G92" s="353" t="str">
        <f>CONCATENATE('Fy1 mål alla nivåer'!G98)</f>
        <v/>
      </c>
      <c r="H92" s="353" t="str">
        <f>CONCATENATE('Fy1 mål alla nivåer'!H98)</f>
        <v/>
      </c>
      <c r="I92" s="353" t="str">
        <f>CONCATENATE('Fy1 mål alla nivåer'!I98)</f>
        <v/>
      </c>
      <c r="J92" s="353" t="str">
        <f>CONCATENATE('Fy1 mål alla nivåer'!J98)</f>
        <v/>
      </c>
      <c r="K92" s="353" t="str">
        <f>CONCATENATE('Fy1 mål alla nivåer'!K98)</f>
        <v/>
      </c>
      <c r="L92" s="353" t="str">
        <f>CONCATENATE('Fy1 mål alla nivåer'!L98)</f>
        <v/>
      </c>
      <c r="M92" s="353" t="str">
        <f>CONCATENATE('Fy1 mål alla nivåer'!M98)</f>
        <v/>
      </c>
      <c r="N92" s="353" t="str">
        <f>CONCATENATE('Fy1 mål alla nivåer'!N98)</f>
        <v/>
      </c>
      <c r="O92" s="353" t="str">
        <f>CONCATENATE('Fy1 mål alla nivåer'!O98)</f>
        <v/>
      </c>
      <c r="P92" s="353" t="str">
        <f>CONCATENATE('Fy1 mål alla nivåer'!P98)</f>
        <v/>
      </c>
      <c r="Q92" s="353" t="str">
        <f>CONCATENATE('Fy1 mål alla nivåer'!Q98)</f>
        <v/>
      </c>
      <c r="R92" s="353" t="str">
        <f>CONCATENATE('Fy1 mål alla nivåer'!R98)</f>
        <v/>
      </c>
      <c r="S92" s="353" t="str">
        <f>CONCATENATE('Fy1 mål alla nivåer'!S98)</f>
        <v/>
      </c>
      <c r="T92" s="353" t="str">
        <f>CONCATENATE('Fy1 mål alla nivåer'!T98)</f>
        <v/>
      </c>
      <c r="U92" s="353" t="str">
        <f>CONCATENATE('Fy1 mål alla nivåer'!U98)</f>
        <v/>
      </c>
      <c r="V92" s="353" t="str">
        <f>CONCATENATE('Fy1 mål alla nivåer'!V98)</f>
        <v/>
      </c>
      <c r="W92" s="353" t="str">
        <f>CONCATENATE('Fy1 mål alla nivåer'!W98)</f>
        <v/>
      </c>
      <c r="X92" s="353" t="str">
        <f>CONCATENATE('Fy1 mål alla nivåer'!X98)</f>
        <v/>
      </c>
      <c r="Y92" s="353" t="str">
        <f>CONCATENATE('Fy1 mål alla nivåer'!Y98)</f>
        <v/>
      </c>
      <c r="Z92" s="353" t="str">
        <f>CONCATENATE('Fy1 mål alla nivåer'!Z98)</f>
        <v/>
      </c>
      <c r="AA92" s="353" t="str">
        <f>CONCATENATE('Fy1 mål alla nivåer'!AA98)</f>
        <v/>
      </c>
      <c r="AB92" s="353" t="str">
        <f>CONCATENATE('Fy1 mål alla nivåer'!AB98)</f>
        <v/>
      </c>
      <c r="AC92" s="353" t="str">
        <f>CONCATENATE('Fy1 mål alla nivåer'!AC98)</f>
        <v/>
      </c>
      <c r="AD92" s="353" t="str">
        <f>CONCATENATE('Fy1 mål alla nivåer'!AD98)</f>
        <v/>
      </c>
      <c r="AE92" s="353" t="str">
        <f>CONCATENATE('Fy1 mål alla nivåer'!AE98)</f>
        <v/>
      </c>
      <c r="AF92" s="353" t="str">
        <f>CONCATENATE('Fy1 mål alla nivåer'!AF98)</f>
        <v/>
      </c>
      <c r="AG92" s="353" t="str">
        <f>CONCATENATE('Fy1 mål alla nivåer'!AG98)</f>
        <v/>
      </c>
      <c r="AH92" s="353" t="str">
        <f>CONCATENATE('Fy1 mål alla nivåer'!AH98)</f>
        <v/>
      </c>
      <c r="AI92" s="353" t="str">
        <f>CONCATENATE('Fy1 mål alla nivåer'!AI98)</f>
        <v/>
      </c>
      <c r="AJ92" s="353" t="str">
        <f>CONCATENATE('Fy1 mål alla nivåer'!AJ98)</f>
        <v/>
      </c>
      <c r="AK92" s="353" t="str">
        <f>CONCATENATE('Fy1 mål alla nivåer'!AK98)</f>
        <v/>
      </c>
      <c r="AL92" s="353" t="str">
        <f>CONCATENATE('Fy1 mål alla nivåer'!AL98)</f>
        <v/>
      </c>
      <c r="AM92" s="353" t="str">
        <f>CONCATENATE('Fy1 mål alla nivåer'!AM98)</f>
        <v/>
      </c>
      <c r="AN92" s="353" t="str">
        <f>CONCATENATE('Fy1 mål alla nivåer'!AN98)</f>
        <v/>
      </c>
      <c r="AO92" s="353" t="str">
        <f>CONCATENATE('Fy1 mål alla nivåer'!AO98)</f>
        <v/>
      </c>
      <c r="AP92" s="353" t="str">
        <f>CONCATENATE('Fy1 mål alla nivåer'!AP98)</f>
        <v/>
      </c>
      <c r="AQ92" s="353" t="str">
        <f>CONCATENATE('Fy1 mål alla nivåer'!AQ98)</f>
        <v/>
      </c>
      <c r="AR92" s="353" t="str">
        <f>CONCATENATE('Fy1 mål alla nivåer'!AR98)</f>
        <v/>
      </c>
      <c r="AS92" s="353" t="str">
        <f>CONCATENATE('Fy1 mål alla nivåer'!AS98)</f>
        <v/>
      </c>
      <c r="AT92" s="353" t="str">
        <f>CONCATENATE('Fy1 mål alla nivåer'!AT98)</f>
        <v/>
      </c>
      <c r="AU92" s="353" t="str">
        <f>CONCATENATE('Fy1 mål alla nivåer'!AU98)</f>
        <v/>
      </c>
      <c r="AV92" s="353" t="str">
        <f>CONCATENATE('Fy1 mål alla nivåer'!AV98)</f>
        <v/>
      </c>
      <c r="AW92" s="353" t="str">
        <f>CONCATENATE('Fy1 mål alla nivåer'!AW98)</f>
        <v/>
      </c>
      <c r="AX92" s="353" t="str">
        <f>CONCATENATE('Fy1 mål alla nivåer'!AX98)</f>
        <v/>
      </c>
      <c r="AY92" s="353" t="str">
        <f>CONCATENATE('Fy1 mål alla nivåer'!AY98)</f>
        <v/>
      </c>
      <c r="AZ92" s="353" t="str">
        <f>CONCATENATE('Fy1 mål alla nivåer'!AZ98)</f>
        <v/>
      </c>
      <c r="BA92" s="353" t="str">
        <f>CONCATENATE('Fy1 mål alla nivåer'!BA98)</f>
        <v/>
      </c>
      <c r="BB92" s="353" t="str">
        <f>CONCATENATE('Fy1 mål alla nivåer'!BB98)</f>
        <v/>
      </c>
      <c r="BC92" s="353" t="str">
        <f>CONCATENATE('Fy1 mål alla nivåer'!BC98)</f>
        <v/>
      </c>
      <c r="BD92" s="353" t="str">
        <f>CONCATENATE('Fy1 mål alla nivåer'!BD98)</f>
        <v/>
      </c>
      <c r="BE92" s="353" t="str">
        <f>CONCATENATE('Fy1 mål alla nivåer'!BE98)</f>
        <v/>
      </c>
      <c r="BF92" s="353" t="str">
        <f>CONCATENATE('Fy1 mål alla nivåer'!BF98)</f>
        <v/>
      </c>
      <c r="BG92" s="353" t="str">
        <f>CONCATENATE('Fy1 mål alla nivåer'!BG98)</f>
        <v/>
      </c>
      <c r="BH92" s="353" t="str">
        <f>CONCATENATE('Fy1 mål alla nivåer'!BH98)</f>
        <v/>
      </c>
      <c r="BI92" s="353" t="str">
        <f>CONCATENATE('Fy1 mål alla nivåer'!BI98)</f>
        <v/>
      </c>
      <c r="BJ92" s="353" t="str">
        <f>CONCATENATE('Fy1 mål alla nivåer'!BJ98)</f>
        <v/>
      </c>
      <c r="BK92" s="353" t="str">
        <f>CONCATENATE('Fy1 mål alla nivåer'!BK98)</f>
        <v/>
      </c>
      <c r="BL92" s="353" t="str">
        <f>CONCATENATE('Fy1 mål alla nivåer'!BL98)</f>
        <v/>
      </c>
      <c r="BM92" s="353" t="str">
        <f>CONCATENATE('Fy1 mål alla nivåer'!BM98)</f>
        <v/>
      </c>
      <c r="BN92" s="353" t="str">
        <f>CONCATENATE('Fy1 mål alla nivåer'!CL98)</f>
        <v/>
      </c>
      <c r="BO92" s="353" t="str">
        <f>CONCATENATE('Fy1 mål alla nivåer'!CM98)</f>
        <v>X</v>
      </c>
      <c r="BP92" s="353" t="str">
        <f>CONCATENATE('Fy1 mål alla nivåer'!CN98)</f>
        <v>0</v>
      </c>
      <c r="BQ92" s="353" t="str">
        <f>CONCATENATE('Fy1 mål alla nivåer'!CO98)</f>
        <v>0</v>
      </c>
      <c r="BR92" s="353" t="str">
        <f>CONCATENATE('Fy1 mål alla nivåer'!CP98)</f>
        <v>0</v>
      </c>
      <c r="BS92" s="353" t="str">
        <f>CONCATENATE('Fy1 mål alla nivåer'!CQ98)</f>
        <v>0</v>
      </c>
      <c r="BT92" s="353" t="str">
        <f>CONCATENATE('Fy1 mål alla nivåer'!CR98)</f>
        <v>0</v>
      </c>
      <c r="BU92" s="353" t="str">
        <f>CONCATENATE('Fy1 mål alla nivåer'!CS98)</f>
        <v>0</v>
      </c>
      <c r="BV92" s="353" t="str">
        <f>CONCATENATE('Fy1 mål alla nivåer'!CT98)</f>
        <v>F</v>
      </c>
      <c r="BW92" s="324"/>
      <c r="BX92" s="354">
        <v>87</v>
      </c>
    </row>
    <row r="93" spans="1:76" ht="15" x14ac:dyDescent="0.25">
      <c r="A93" s="365" t="str">
        <f>CONCATENATE('Fy1 mål alla nivåer'!A99)</f>
        <v/>
      </c>
      <c r="B93" s="365" t="str">
        <f>CONCATENATE('Fy1 mål alla nivåer'!B99)</f>
        <v>Elev 88</v>
      </c>
      <c r="C93" s="365" t="str">
        <f>CONCATENATE('Fy1 mål alla nivåer'!C99)</f>
        <v/>
      </c>
      <c r="D93" s="365" t="str">
        <f>CONCATENATE('Fy1 mål alla nivåer'!D99)</f>
        <v/>
      </c>
      <c r="E93" s="365" t="str">
        <f>CONCATENATE('Fy1 mål alla nivåer'!E99)</f>
        <v/>
      </c>
      <c r="F93" s="353" t="str">
        <f>CONCATENATE('Fy1 mål alla nivåer'!F99)</f>
        <v/>
      </c>
      <c r="G93" s="353" t="str">
        <f>CONCATENATE('Fy1 mål alla nivåer'!G99)</f>
        <v/>
      </c>
      <c r="H93" s="353" t="str">
        <f>CONCATENATE('Fy1 mål alla nivåer'!H99)</f>
        <v/>
      </c>
      <c r="I93" s="353" t="str">
        <f>CONCATENATE('Fy1 mål alla nivåer'!I99)</f>
        <v/>
      </c>
      <c r="J93" s="353" t="str">
        <f>CONCATENATE('Fy1 mål alla nivåer'!J99)</f>
        <v/>
      </c>
      <c r="K93" s="353" t="str">
        <f>CONCATENATE('Fy1 mål alla nivåer'!K99)</f>
        <v/>
      </c>
      <c r="L93" s="353" t="str">
        <f>CONCATENATE('Fy1 mål alla nivåer'!L99)</f>
        <v/>
      </c>
      <c r="M93" s="353" t="str">
        <f>CONCATENATE('Fy1 mål alla nivåer'!M99)</f>
        <v/>
      </c>
      <c r="N93" s="353" t="str">
        <f>CONCATENATE('Fy1 mål alla nivåer'!N99)</f>
        <v/>
      </c>
      <c r="O93" s="353" t="str">
        <f>CONCATENATE('Fy1 mål alla nivåer'!O99)</f>
        <v/>
      </c>
      <c r="P93" s="353" t="str">
        <f>CONCATENATE('Fy1 mål alla nivåer'!P99)</f>
        <v/>
      </c>
      <c r="Q93" s="353" t="str">
        <f>CONCATENATE('Fy1 mål alla nivåer'!Q99)</f>
        <v/>
      </c>
      <c r="R93" s="353" t="str">
        <f>CONCATENATE('Fy1 mål alla nivåer'!R99)</f>
        <v/>
      </c>
      <c r="S93" s="353" t="str">
        <f>CONCATENATE('Fy1 mål alla nivåer'!S99)</f>
        <v/>
      </c>
      <c r="T93" s="353" t="str">
        <f>CONCATENATE('Fy1 mål alla nivåer'!T99)</f>
        <v/>
      </c>
      <c r="U93" s="353" t="str">
        <f>CONCATENATE('Fy1 mål alla nivåer'!U99)</f>
        <v/>
      </c>
      <c r="V93" s="353" t="str">
        <f>CONCATENATE('Fy1 mål alla nivåer'!V99)</f>
        <v/>
      </c>
      <c r="W93" s="353" t="str">
        <f>CONCATENATE('Fy1 mål alla nivåer'!W99)</f>
        <v/>
      </c>
      <c r="X93" s="353" t="str">
        <f>CONCATENATE('Fy1 mål alla nivåer'!X99)</f>
        <v/>
      </c>
      <c r="Y93" s="353" t="str">
        <f>CONCATENATE('Fy1 mål alla nivåer'!Y99)</f>
        <v/>
      </c>
      <c r="Z93" s="353" t="str">
        <f>CONCATENATE('Fy1 mål alla nivåer'!Z99)</f>
        <v/>
      </c>
      <c r="AA93" s="353" t="str">
        <f>CONCATENATE('Fy1 mål alla nivåer'!AA99)</f>
        <v/>
      </c>
      <c r="AB93" s="353" t="str">
        <f>CONCATENATE('Fy1 mål alla nivåer'!AB99)</f>
        <v/>
      </c>
      <c r="AC93" s="353" t="str">
        <f>CONCATENATE('Fy1 mål alla nivåer'!AC99)</f>
        <v/>
      </c>
      <c r="AD93" s="353" t="str">
        <f>CONCATENATE('Fy1 mål alla nivåer'!AD99)</f>
        <v/>
      </c>
      <c r="AE93" s="353" t="str">
        <f>CONCATENATE('Fy1 mål alla nivåer'!AE99)</f>
        <v/>
      </c>
      <c r="AF93" s="353" t="str">
        <f>CONCATENATE('Fy1 mål alla nivåer'!AF99)</f>
        <v/>
      </c>
      <c r="AG93" s="353" t="str">
        <f>CONCATENATE('Fy1 mål alla nivåer'!AG99)</f>
        <v/>
      </c>
      <c r="AH93" s="353" t="str">
        <f>CONCATENATE('Fy1 mål alla nivåer'!AH99)</f>
        <v/>
      </c>
      <c r="AI93" s="353" t="str">
        <f>CONCATENATE('Fy1 mål alla nivåer'!AI99)</f>
        <v/>
      </c>
      <c r="AJ93" s="353" t="str">
        <f>CONCATENATE('Fy1 mål alla nivåer'!AJ99)</f>
        <v/>
      </c>
      <c r="AK93" s="353" t="str">
        <f>CONCATENATE('Fy1 mål alla nivåer'!AK99)</f>
        <v/>
      </c>
      <c r="AL93" s="353" t="str">
        <f>CONCATENATE('Fy1 mål alla nivåer'!AL99)</f>
        <v/>
      </c>
      <c r="AM93" s="353" t="str">
        <f>CONCATENATE('Fy1 mål alla nivåer'!AM99)</f>
        <v/>
      </c>
      <c r="AN93" s="353" t="str">
        <f>CONCATENATE('Fy1 mål alla nivåer'!AN99)</f>
        <v/>
      </c>
      <c r="AO93" s="353" t="str">
        <f>CONCATENATE('Fy1 mål alla nivåer'!AO99)</f>
        <v/>
      </c>
      <c r="AP93" s="353" t="str">
        <f>CONCATENATE('Fy1 mål alla nivåer'!AP99)</f>
        <v/>
      </c>
      <c r="AQ93" s="353" t="str">
        <f>CONCATENATE('Fy1 mål alla nivåer'!AQ99)</f>
        <v/>
      </c>
      <c r="AR93" s="353" t="str">
        <f>CONCATENATE('Fy1 mål alla nivåer'!AR99)</f>
        <v/>
      </c>
      <c r="AS93" s="353" t="str">
        <f>CONCATENATE('Fy1 mål alla nivåer'!AS99)</f>
        <v/>
      </c>
      <c r="AT93" s="353" t="str">
        <f>CONCATENATE('Fy1 mål alla nivåer'!AT99)</f>
        <v/>
      </c>
      <c r="AU93" s="353" t="str">
        <f>CONCATENATE('Fy1 mål alla nivåer'!AU99)</f>
        <v/>
      </c>
      <c r="AV93" s="353" t="str">
        <f>CONCATENATE('Fy1 mål alla nivåer'!AV99)</f>
        <v/>
      </c>
      <c r="AW93" s="353" t="str">
        <f>CONCATENATE('Fy1 mål alla nivåer'!AW99)</f>
        <v/>
      </c>
      <c r="AX93" s="353" t="str">
        <f>CONCATENATE('Fy1 mål alla nivåer'!AX99)</f>
        <v/>
      </c>
      <c r="AY93" s="353" t="str">
        <f>CONCATENATE('Fy1 mål alla nivåer'!AY99)</f>
        <v/>
      </c>
      <c r="AZ93" s="353" t="str">
        <f>CONCATENATE('Fy1 mål alla nivåer'!AZ99)</f>
        <v/>
      </c>
      <c r="BA93" s="353" t="str">
        <f>CONCATENATE('Fy1 mål alla nivåer'!BA99)</f>
        <v/>
      </c>
      <c r="BB93" s="353" t="str">
        <f>CONCATENATE('Fy1 mål alla nivåer'!BB99)</f>
        <v/>
      </c>
      <c r="BC93" s="353" t="str">
        <f>CONCATENATE('Fy1 mål alla nivåer'!BC99)</f>
        <v/>
      </c>
      <c r="BD93" s="353" t="str">
        <f>CONCATENATE('Fy1 mål alla nivåer'!BD99)</f>
        <v/>
      </c>
      <c r="BE93" s="353" t="str">
        <f>CONCATENATE('Fy1 mål alla nivåer'!BE99)</f>
        <v/>
      </c>
      <c r="BF93" s="353" t="str">
        <f>CONCATENATE('Fy1 mål alla nivåer'!BF99)</f>
        <v/>
      </c>
      <c r="BG93" s="353" t="str">
        <f>CONCATENATE('Fy1 mål alla nivåer'!BG99)</f>
        <v/>
      </c>
      <c r="BH93" s="353" t="str">
        <f>CONCATENATE('Fy1 mål alla nivåer'!BH99)</f>
        <v/>
      </c>
      <c r="BI93" s="353" t="str">
        <f>CONCATENATE('Fy1 mål alla nivåer'!BI99)</f>
        <v/>
      </c>
      <c r="BJ93" s="353" t="str">
        <f>CONCATENATE('Fy1 mål alla nivåer'!BJ99)</f>
        <v/>
      </c>
      <c r="BK93" s="353" t="str">
        <f>CONCATENATE('Fy1 mål alla nivåer'!BK99)</f>
        <v/>
      </c>
      <c r="BL93" s="353" t="str">
        <f>CONCATENATE('Fy1 mål alla nivåer'!BL99)</f>
        <v/>
      </c>
      <c r="BM93" s="353" t="str">
        <f>CONCATENATE('Fy1 mål alla nivåer'!BM99)</f>
        <v/>
      </c>
      <c r="BN93" s="353" t="str">
        <f>CONCATENATE('Fy1 mål alla nivåer'!CL99)</f>
        <v/>
      </c>
      <c r="BO93" s="353" t="str">
        <f>CONCATENATE('Fy1 mål alla nivåer'!CM99)</f>
        <v>X</v>
      </c>
      <c r="BP93" s="353" t="str">
        <f>CONCATENATE('Fy1 mål alla nivåer'!CN99)</f>
        <v>0</v>
      </c>
      <c r="BQ93" s="353" t="str">
        <f>CONCATENATE('Fy1 mål alla nivåer'!CO99)</f>
        <v>0</v>
      </c>
      <c r="BR93" s="353" t="str">
        <f>CONCATENATE('Fy1 mål alla nivåer'!CP99)</f>
        <v>0</v>
      </c>
      <c r="BS93" s="353" t="str">
        <f>CONCATENATE('Fy1 mål alla nivåer'!CQ99)</f>
        <v>0</v>
      </c>
      <c r="BT93" s="353" t="str">
        <f>CONCATENATE('Fy1 mål alla nivåer'!CR99)</f>
        <v>0</v>
      </c>
      <c r="BU93" s="353" t="str">
        <f>CONCATENATE('Fy1 mål alla nivåer'!CS99)</f>
        <v>0</v>
      </c>
      <c r="BV93" s="353" t="str">
        <f>CONCATENATE('Fy1 mål alla nivåer'!CT99)</f>
        <v>F</v>
      </c>
      <c r="BW93" s="324"/>
      <c r="BX93" s="354">
        <v>88</v>
      </c>
    </row>
    <row r="94" spans="1:76" ht="15" x14ac:dyDescent="0.25">
      <c r="A94" s="365" t="str">
        <f>CONCATENATE('Fy1 mål alla nivåer'!A100)</f>
        <v/>
      </c>
      <c r="B94" s="365" t="str">
        <f>CONCATENATE('Fy1 mål alla nivåer'!B100)</f>
        <v>Elev 89</v>
      </c>
      <c r="C94" s="365" t="str">
        <f>CONCATENATE('Fy1 mål alla nivåer'!C100)</f>
        <v/>
      </c>
      <c r="D94" s="365" t="str">
        <f>CONCATENATE('Fy1 mål alla nivåer'!D100)</f>
        <v/>
      </c>
      <c r="E94" s="365" t="str">
        <f>CONCATENATE('Fy1 mål alla nivåer'!E100)</f>
        <v/>
      </c>
      <c r="F94" s="353" t="str">
        <f>CONCATENATE('Fy1 mål alla nivåer'!F100)</f>
        <v/>
      </c>
      <c r="G94" s="353" t="str">
        <f>CONCATENATE('Fy1 mål alla nivåer'!G100)</f>
        <v/>
      </c>
      <c r="H94" s="353" t="str">
        <f>CONCATENATE('Fy1 mål alla nivåer'!H100)</f>
        <v/>
      </c>
      <c r="I94" s="353" t="str">
        <f>CONCATENATE('Fy1 mål alla nivåer'!I100)</f>
        <v/>
      </c>
      <c r="J94" s="353" t="str">
        <f>CONCATENATE('Fy1 mål alla nivåer'!J100)</f>
        <v/>
      </c>
      <c r="K94" s="353" t="str">
        <f>CONCATENATE('Fy1 mål alla nivåer'!K100)</f>
        <v/>
      </c>
      <c r="L94" s="353" t="str">
        <f>CONCATENATE('Fy1 mål alla nivåer'!L100)</f>
        <v/>
      </c>
      <c r="M94" s="353" t="str">
        <f>CONCATENATE('Fy1 mål alla nivåer'!M100)</f>
        <v/>
      </c>
      <c r="N94" s="353" t="str">
        <f>CONCATENATE('Fy1 mål alla nivåer'!N100)</f>
        <v/>
      </c>
      <c r="O94" s="353" t="str">
        <f>CONCATENATE('Fy1 mål alla nivåer'!O100)</f>
        <v/>
      </c>
      <c r="P94" s="353" t="str">
        <f>CONCATENATE('Fy1 mål alla nivåer'!P100)</f>
        <v/>
      </c>
      <c r="Q94" s="353" t="str">
        <f>CONCATENATE('Fy1 mål alla nivåer'!Q100)</f>
        <v/>
      </c>
      <c r="R94" s="353" t="str">
        <f>CONCATENATE('Fy1 mål alla nivåer'!R100)</f>
        <v/>
      </c>
      <c r="S94" s="353" t="str">
        <f>CONCATENATE('Fy1 mål alla nivåer'!S100)</f>
        <v/>
      </c>
      <c r="T94" s="353" t="str">
        <f>CONCATENATE('Fy1 mål alla nivåer'!T100)</f>
        <v/>
      </c>
      <c r="U94" s="353" t="str">
        <f>CONCATENATE('Fy1 mål alla nivåer'!U100)</f>
        <v/>
      </c>
      <c r="V94" s="353" t="str">
        <f>CONCATENATE('Fy1 mål alla nivåer'!V100)</f>
        <v/>
      </c>
      <c r="W94" s="353" t="str">
        <f>CONCATENATE('Fy1 mål alla nivåer'!W100)</f>
        <v/>
      </c>
      <c r="X94" s="353" t="str">
        <f>CONCATENATE('Fy1 mål alla nivåer'!X100)</f>
        <v/>
      </c>
      <c r="Y94" s="353" t="str">
        <f>CONCATENATE('Fy1 mål alla nivåer'!Y100)</f>
        <v/>
      </c>
      <c r="Z94" s="353" t="str">
        <f>CONCATENATE('Fy1 mål alla nivåer'!Z100)</f>
        <v/>
      </c>
      <c r="AA94" s="353" t="str">
        <f>CONCATENATE('Fy1 mål alla nivåer'!AA100)</f>
        <v/>
      </c>
      <c r="AB94" s="353" t="str">
        <f>CONCATENATE('Fy1 mål alla nivåer'!AB100)</f>
        <v/>
      </c>
      <c r="AC94" s="353" t="str">
        <f>CONCATENATE('Fy1 mål alla nivåer'!AC100)</f>
        <v/>
      </c>
      <c r="AD94" s="353" t="str">
        <f>CONCATENATE('Fy1 mål alla nivåer'!AD100)</f>
        <v/>
      </c>
      <c r="AE94" s="353" t="str">
        <f>CONCATENATE('Fy1 mål alla nivåer'!AE100)</f>
        <v/>
      </c>
      <c r="AF94" s="353" t="str">
        <f>CONCATENATE('Fy1 mål alla nivåer'!AF100)</f>
        <v/>
      </c>
      <c r="AG94" s="353" t="str">
        <f>CONCATENATE('Fy1 mål alla nivåer'!AG100)</f>
        <v/>
      </c>
      <c r="AH94" s="353" t="str">
        <f>CONCATENATE('Fy1 mål alla nivåer'!AH100)</f>
        <v/>
      </c>
      <c r="AI94" s="353" t="str">
        <f>CONCATENATE('Fy1 mål alla nivåer'!AI100)</f>
        <v/>
      </c>
      <c r="AJ94" s="353" t="str">
        <f>CONCATENATE('Fy1 mål alla nivåer'!AJ100)</f>
        <v/>
      </c>
      <c r="AK94" s="353" t="str">
        <f>CONCATENATE('Fy1 mål alla nivåer'!AK100)</f>
        <v/>
      </c>
      <c r="AL94" s="353" t="str">
        <f>CONCATENATE('Fy1 mål alla nivåer'!AL100)</f>
        <v/>
      </c>
      <c r="AM94" s="353" t="str">
        <f>CONCATENATE('Fy1 mål alla nivåer'!AM100)</f>
        <v/>
      </c>
      <c r="AN94" s="353" t="str">
        <f>CONCATENATE('Fy1 mål alla nivåer'!AN100)</f>
        <v/>
      </c>
      <c r="AO94" s="353" t="str">
        <f>CONCATENATE('Fy1 mål alla nivåer'!AO100)</f>
        <v/>
      </c>
      <c r="AP94" s="353" t="str">
        <f>CONCATENATE('Fy1 mål alla nivåer'!AP100)</f>
        <v/>
      </c>
      <c r="AQ94" s="353" t="str">
        <f>CONCATENATE('Fy1 mål alla nivåer'!AQ100)</f>
        <v/>
      </c>
      <c r="AR94" s="353" t="str">
        <f>CONCATENATE('Fy1 mål alla nivåer'!AR100)</f>
        <v/>
      </c>
      <c r="AS94" s="353" t="str">
        <f>CONCATENATE('Fy1 mål alla nivåer'!AS100)</f>
        <v/>
      </c>
      <c r="AT94" s="353" t="str">
        <f>CONCATENATE('Fy1 mål alla nivåer'!AT100)</f>
        <v/>
      </c>
      <c r="AU94" s="353" t="str">
        <f>CONCATENATE('Fy1 mål alla nivåer'!AU100)</f>
        <v/>
      </c>
      <c r="AV94" s="353" t="str">
        <f>CONCATENATE('Fy1 mål alla nivåer'!AV100)</f>
        <v/>
      </c>
      <c r="AW94" s="353" t="str">
        <f>CONCATENATE('Fy1 mål alla nivåer'!AW100)</f>
        <v/>
      </c>
      <c r="AX94" s="353" t="str">
        <f>CONCATENATE('Fy1 mål alla nivåer'!AX100)</f>
        <v/>
      </c>
      <c r="AY94" s="353" t="str">
        <f>CONCATENATE('Fy1 mål alla nivåer'!AY100)</f>
        <v/>
      </c>
      <c r="AZ94" s="353" t="str">
        <f>CONCATENATE('Fy1 mål alla nivåer'!AZ100)</f>
        <v/>
      </c>
      <c r="BA94" s="353" t="str">
        <f>CONCATENATE('Fy1 mål alla nivåer'!BA100)</f>
        <v/>
      </c>
      <c r="BB94" s="353" t="str">
        <f>CONCATENATE('Fy1 mål alla nivåer'!BB100)</f>
        <v/>
      </c>
      <c r="BC94" s="353" t="str">
        <f>CONCATENATE('Fy1 mål alla nivåer'!BC100)</f>
        <v/>
      </c>
      <c r="BD94" s="353" t="str">
        <f>CONCATENATE('Fy1 mål alla nivåer'!BD100)</f>
        <v/>
      </c>
      <c r="BE94" s="353" t="str">
        <f>CONCATENATE('Fy1 mål alla nivåer'!BE100)</f>
        <v/>
      </c>
      <c r="BF94" s="353" t="str">
        <f>CONCATENATE('Fy1 mål alla nivåer'!BF100)</f>
        <v/>
      </c>
      <c r="BG94" s="353" t="str">
        <f>CONCATENATE('Fy1 mål alla nivåer'!BG100)</f>
        <v/>
      </c>
      <c r="BH94" s="353" t="str">
        <f>CONCATENATE('Fy1 mål alla nivåer'!BH100)</f>
        <v/>
      </c>
      <c r="BI94" s="353" t="str">
        <f>CONCATENATE('Fy1 mål alla nivåer'!BI100)</f>
        <v/>
      </c>
      <c r="BJ94" s="353" t="str">
        <f>CONCATENATE('Fy1 mål alla nivåer'!BJ100)</f>
        <v/>
      </c>
      <c r="BK94" s="353" t="str">
        <f>CONCATENATE('Fy1 mål alla nivåer'!BK100)</f>
        <v/>
      </c>
      <c r="BL94" s="353" t="str">
        <f>CONCATENATE('Fy1 mål alla nivåer'!BL100)</f>
        <v/>
      </c>
      <c r="BM94" s="353" t="str">
        <f>CONCATENATE('Fy1 mål alla nivåer'!BM100)</f>
        <v/>
      </c>
      <c r="BN94" s="353" t="str">
        <f>CONCATENATE('Fy1 mål alla nivåer'!CL100)</f>
        <v/>
      </c>
      <c r="BO94" s="353" t="str">
        <f>CONCATENATE('Fy1 mål alla nivåer'!CM100)</f>
        <v>X</v>
      </c>
      <c r="BP94" s="353" t="str">
        <f>CONCATENATE('Fy1 mål alla nivåer'!CN100)</f>
        <v>0</v>
      </c>
      <c r="BQ94" s="353" t="str">
        <f>CONCATENATE('Fy1 mål alla nivåer'!CO100)</f>
        <v>0</v>
      </c>
      <c r="BR94" s="353" t="str">
        <f>CONCATENATE('Fy1 mål alla nivåer'!CP100)</f>
        <v>0</v>
      </c>
      <c r="BS94" s="353" t="str">
        <f>CONCATENATE('Fy1 mål alla nivåer'!CQ100)</f>
        <v>0</v>
      </c>
      <c r="BT94" s="353" t="str">
        <f>CONCATENATE('Fy1 mål alla nivåer'!CR100)</f>
        <v>0</v>
      </c>
      <c r="BU94" s="353" t="str">
        <f>CONCATENATE('Fy1 mål alla nivåer'!CS100)</f>
        <v>0</v>
      </c>
      <c r="BV94" s="353" t="str">
        <f>CONCATENATE('Fy1 mål alla nivåer'!CT100)</f>
        <v>F</v>
      </c>
      <c r="BW94" s="324"/>
      <c r="BX94" s="354">
        <v>89</v>
      </c>
    </row>
    <row r="95" spans="1:76" ht="15" x14ac:dyDescent="0.25">
      <c r="A95" s="365" t="str">
        <f>CONCATENATE('Fy1 mål alla nivåer'!A101)</f>
        <v/>
      </c>
      <c r="B95" s="365" t="str">
        <f>CONCATENATE('Fy1 mål alla nivåer'!B101)</f>
        <v>Elev 90</v>
      </c>
      <c r="C95" s="365" t="str">
        <f>CONCATENATE('Fy1 mål alla nivåer'!C101)</f>
        <v/>
      </c>
      <c r="D95" s="365" t="str">
        <f>CONCATENATE('Fy1 mål alla nivåer'!D101)</f>
        <v/>
      </c>
      <c r="E95" s="365" t="str">
        <f>CONCATENATE('Fy1 mål alla nivåer'!E101)</f>
        <v/>
      </c>
      <c r="F95" s="353" t="str">
        <f>CONCATENATE('Fy1 mål alla nivåer'!F101)</f>
        <v/>
      </c>
      <c r="G95" s="353" t="str">
        <f>CONCATENATE('Fy1 mål alla nivåer'!G101)</f>
        <v/>
      </c>
      <c r="H95" s="353" t="str">
        <f>CONCATENATE('Fy1 mål alla nivåer'!H101)</f>
        <v/>
      </c>
      <c r="I95" s="353" t="str">
        <f>CONCATENATE('Fy1 mål alla nivåer'!I101)</f>
        <v/>
      </c>
      <c r="J95" s="353" t="str">
        <f>CONCATENATE('Fy1 mål alla nivåer'!J101)</f>
        <v/>
      </c>
      <c r="K95" s="353" t="str">
        <f>CONCATENATE('Fy1 mål alla nivåer'!K101)</f>
        <v/>
      </c>
      <c r="L95" s="353" t="str">
        <f>CONCATENATE('Fy1 mål alla nivåer'!L101)</f>
        <v/>
      </c>
      <c r="M95" s="353" t="str">
        <f>CONCATENATE('Fy1 mål alla nivåer'!M101)</f>
        <v/>
      </c>
      <c r="N95" s="353" t="str">
        <f>CONCATENATE('Fy1 mål alla nivåer'!N101)</f>
        <v/>
      </c>
      <c r="O95" s="353" t="str">
        <f>CONCATENATE('Fy1 mål alla nivåer'!O101)</f>
        <v/>
      </c>
      <c r="P95" s="353" t="str">
        <f>CONCATENATE('Fy1 mål alla nivåer'!P101)</f>
        <v/>
      </c>
      <c r="Q95" s="353" t="str">
        <f>CONCATENATE('Fy1 mål alla nivåer'!Q101)</f>
        <v/>
      </c>
      <c r="R95" s="353" t="str">
        <f>CONCATENATE('Fy1 mål alla nivåer'!R101)</f>
        <v/>
      </c>
      <c r="S95" s="353" t="str">
        <f>CONCATENATE('Fy1 mål alla nivåer'!S101)</f>
        <v/>
      </c>
      <c r="T95" s="353" t="str">
        <f>CONCATENATE('Fy1 mål alla nivåer'!T101)</f>
        <v/>
      </c>
      <c r="U95" s="353" t="str">
        <f>CONCATENATE('Fy1 mål alla nivåer'!U101)</f>
        <v/>
      </c>
      <c r="V95" s="353" t="str">
        <f>CONCATENATE('Fy1 mål alla nivåer'!V101)</f>
        <v/>
      </c>
      <c r="W95" s="353" t="str">
        <f>CONCATENATE('Fy1 mål alla nivåer'!W101)</f>
        <v/>
      </c>
      <c r="X95" s="353" t="str">
        <f>CONCATENATE('Fy1 mål alla nivåer'!X101)</f>
        <v/>
      </c>
      <c r="Y95" s="353" t="str">
        <f>CONCATENATE('Fy1 mål alla nivåer'!Y101)</f>
        <v/>
      </c>
      <c r="Z95" s="353" t="str">
        <f>CONCATENATE('Fy1 mål alla nivåer'!Z101)</f>
        <v/>
      </c>
      <c r="AA95" s="353" t="str">
        <f>CONCATENATE('Fy1 mål alla nivåer'!AA101)</f>
        <v/>
      </c>
      <c r="AB95" s="353" t="str">
        <f>CONCATENATE('Fy1 mål alla nivåer'!AB101)</f>
        <v/>
      </c>
      <c r="AC95" s="353" t="str">
        <f>CONCATENATE('Fy1 mål alla nivåer'!AC101)</f>
        <v/>
      </c>
      <c r="AD95" s="353" t="str">
        <f>CONCATENATE('Fy1 mål alla nivåer'!AD101)</f>
        <v/>
      </c>
      <c r="AE95" s="353" t="str">
        <f>CONCATENATE('Fy1 mål alla nivåer'!AE101)</f>
        <v/>
      </c>
      <c r="AF95" s="353" t="str">
        <f>CONCATENATE('Fy1 mål alla nivåer'!AF101)</f>
        <v/>
      </c>
      <c r="AG95" s="353" t="str">
        <f>CONCATENATE('Fy1 mål alla nivåer'!AG101)</f>
        <v/>
      </c>
      <c r="AH95" s="353" t="str">
        <f>CONCATENATE('Fy1 mål alla nivåer'!AH101)</f>
        <v/>
      </c>
      <c r="AI95" s="353" t="str">
        <f>CONCATENATE('Fy1 mål alla nivåer'!AI101)</f>
        <v/>
      </c>
      <c r="AJ95" s="353" t="str">
        <f>CONCATENATE('Fy1 mål alla nivåer'!AJ101)</f>
        <v/>
      </c>
      <c r="AK95" s="353" t="str">
        <f>CONCATENATE('Fy1 mål alla nivåer'!AK101)</f>
        <v/>
      </c>
      <c r="AL95" s="353" t="str">
        <f>CONCATENATE('Fy1 mål alla nivåer'!AL101)</f>
        <v/>
      </c>
      <c r="AM95" s="353" t="str">
        <f>CONCATENATE('Fy1 mål alla nivåer'!AM101)</f>
        <v/>
      </c>
      <c r="AN95" s="353" t="str">
        <f>CONCATENATE('Fy1 mål alla nivåer'!AN101)</f>
        <v/>
      </c>
      <c r="AO95" s="353" t="str">
        <f>CONCATENATE('Fy1 mål alla nivåer'!AO101)</f>
        <v/>
      </c>
      <c r="AP95" s="353" t="str">
        <f>CONCATENATE('Fy1 mål alla nivåer'!AP101)</f>
        <v/>
      </c>
      <c r="AQ95" s="353" t="str">
        <f>CONCATENATE('Fy1 mål alla nivåer'!AQ101)</f>
        <v/>
      </c>
      <c r="AR95" s="353" t="str">
        <f>CONCATENATE('Fy1 mål alla nivåer'!AR101)</f>
        <v/>
      </c>
      <c r="AS95" s="353" t="str">
        <f>CONCATENATE('Fy1 mål alla nivåer'!AS101)</f>
        <v/>
      </c>
      <c r="AT95" s="353" t="str">
        <f>CONCATENATE('Fy1 mål alla nivåer'!AT101)</f>
        <v/>
      </c>
      <c r="AU95" s="353" t="str">
        <f>CONCATENATE('Fy1 mål alla nivåer'!AU101)</f>
        <v/>
      </c>
      <c r="AV95" s="353" t="str">
        <f>CONCATENATE('Fy1 mål alla nivåer'!AV101)</f>
        <v/>
      </c>
      <c r="AW95" s="353" t="str">
        <f>CONCATENATE('Fy1 mål alla nivåer'!AW101)</f>
        <v/>
      </c>
      <c r="AX95" s="353" t="str">
        <f>CONCATENATE('Fy1 mål alla nivåer'!AX101)</f>
        <v/>
      </c>
      <c r="AY95" s="353" t="str">
        <f>CONCATENATE('Fy1 mål alla nivåer'!AY101)</f>
        <v/>
      </c>
      <c r="AZ95" s="353" t="str">
        <f>CONCATENATE('Fy1 mål alla nivåer'!AZ101)</f>
        <v/>
      </c>
      <c r="BA95" s="353" t="str">
        <f>CONCATENATE('Fy1 mål alla nivåer'!BA101)</f>
        <v/>
      </c>
      <c r="BB95" s="353" t="str">
        <f>CONCATENATE('Fy1 mål alla nivåer'!BB101)</f>
        <v/>
      </c>
      <c r="BC95" s="353" t="str">
        <f>CONCATENATE('Fy1 mål alla nivåer'!BC101)</f>
        <v/>
      </c>
      <c r="BD95" s="353" t="str">
        <f>CONCATENATE('Fy1 mål alla nivåer'!BD101)</f>
        <v/>
      </c>
      <c r="BE95" s="353" t="str">
        <f>CONCATENATE('Fy1 mål alla nivåer'!BE101)</f>
        <v/>
      </c>
      <c r="BF95" s="353" t="str">
        <f>CONCATENATE('Fy1 mål alla nivåer'!BF101)</f>
        <v/>
      </c>
      <c r="BG95" s="353" t="str">
        <f>CONCATENATE('Fy1 mål alla nivåer'!BG101)</f>
        <v/>
      </c>
      <c r="BH95" s="353" t="str">
        <f>CONCATENATE('Fy1 mål alla nivåer'!BH101)</f>
        <v/>
      </c>
      <c r="BI95" s="353" t="str">
        <f>CONCATENATE('Fy1 mål alla nivåer'!BI101)</f>
        <v/>
      </c>
      <c r="BJ95" s="353" t="str">
        <f>CONCATENATE('Fy1 mål alla nivåer'!BJ101)</f>
        <v/>
      </c>
      <c r="BK95" s="353" t="str">
        <f>CONCATENATE('Fy1 mål alla nivåer'!BK101)</f>
        <v/>
      </c>
      <c r="BL95" s="353" t="str">
        <f>CONCATENATE('Fy1 mål alla nivåer'!BL101)</f>
        <v/>
      </c>
      <c r="BM95" s="353" t="str">
        <f>CONCATENATE('Fy1 mål alla nivåer'!BM101)</f>
        <v/>
      </c>
      <c r="BN95" s="353" t="str">
        <f>CONCATENATE('Fy1 mål alla nivåer'!CL101)</f>
        <v/>
      </c>
      <c r="BO95" s="353" t="str">
        <f>CONCATENATE('Fy1 mål alla nivåer'!CM101)</f>
        <v>X</v>
      </c>
      <c r="BP95" s="353" t="str">
        <f>CONCATENATE('Fy1 mål alla nivåer'!CN101)</f>
        <v>0</v>
      </c>
      <c r="BQ95" s="353" t="str">
        <f>CONCATENATE('Fy1 mål alla nivåer'!CO101)</f>
        <v>0</v>
      </c>
      <c r="BR95" s="353" t="str">
        <f>CONCATENATE('Fy1 mål alla nivåer'!CP101)</f>
        <v>0</v>
      </c>
      <c r="BS95" s="353" t="str">
        <f>CONCATENATE('Fy1 mål alla nivåer'!CQ101)</f>
        <v>0</v>
      </c>
      <c r="BT95" s="353" t="str">
        <f>CONCATENATE('Fy1 mål alla nivåer'!CR101)</f>
        <v>0</v>
      </c>
      <c r="BU95" s="353" t="str">
        <f>CONCATENATE('Fy1 mål alla nivåer'!CS101)</f>
        <v>0</v>
      </c>
      <c r="BV95" s="353" t="str">
        <f>CONCATENATE('Fy1 mål alla nivåer'!CT101)</f>
        <v>F</v>
      </c>
      <c r="BW95" s="324"/>
      <c r="BX95" s="354">
        <v>90</v>
      </c>
    </row>
    <row r="96" spans="1:76" ht="15" x14ac:dyDescent="0.25">
      <c r="A96" s="365" t="str">
        <f>CONCATENATE('Fy1 mål alla nivåer'!A102)</f>
        <v/>
      </c>
      <c r="B96" s="365" t="str">
        <f>CONCATENATE('Fy1 mål alla nivåer'!B102)</f>
        <v>Elev 91</v>
      </c>
      <c r="C96" s="365" t="str">
        <f>CONCATENATE('Fy1 mål alla nivåer'!C102)</f>
        <v/>
      </c>
      <c r="D96" s="365" t="str">
        <f>CONCATENATE('Fy1 mål alla nivåer'!D102)</f>
        <v/>
      </c>
      <c r="E96" s="365" t="str">
        <f>CONCATENATE('Fy1 mål alla nivåer'!E102)</f>
        <v/>
      </c>
      <c r="F96" s="353" t="str">
        <f>CONCATENATE('Fy1 mål alla nivåer'!F102)</f>
        <v/>
      </c>
      <c r="G96" s="353" t="str">
        <f>CONCATENATE('Fy1 mål alla nivåer'!G102)</f>
        <v/>
      </c>
      <c r="H96" s="353" t="str">
        <f>CONCATENATE('Fy1 mål alla nivåer'!H102)</f>
        <v/>
      </c>
      <c r="I96" s="353" t="str">
        <f>CONCATENATE('Fy1 mål alla nivåer'!I102)</f>
        <v/>
      </c>
      <c r="J96" s="353" t="str">
        <f>CONCATENATE('Fy1 mål alla nivåer'!J102)</f>
        <v/>
      </c>
      <c r="K96" s="353" t="str">
        <f>CONCATENATE('Fy1 mål alla nivåer'!K102)</f>
        <v/>
      </c>
      <c r="L96" s="353" t="str">
        <f>CONCATENATE('Fy1 mål alla nivåer'!L102)</f>
        <v/>
      </c>
      <c r="M96" s="353" t="str">
        <f>CONCATENATE('Fy1 mål alla nivåer'!M102)</f>
        <v/>
      </c>
      <c r="N96" s="353" t="str">
        <f>CONCATENATE('Fy1 mål alla nivåer'!N102)</f>
        <v/>
      </c>
      <c r="O96" s="353" t="str">
        <f>CONCATENATE('Fy1 mål alla nivåer'!O102)</f>
        <v/>
      </c>
      <c r="P96" s="353" t="str">
        <f>CONCATENATE('Fy1 mål alla nivåer'!P102)</f>
        <v/>
      </c>
      <c r="Q96" s="353" t="str">
        <f>CONCATENATE('Fy1 mål alla nivåer'!Q102)</f>
        <v/>
      </c>
      <c r="R96" s="353" t="str">
        <f>CONCATENATE('Fy1 mål alla nivåer'!R102)</f>
        <v/>
      </c>
      <c r="S96" s="353" t="str">
        <f>CONCATENATE('Fy1 mål alla nivåer'!S102)</f>
        <v/>
      </c>
      <c r="T96" s="353" t="str">
        <f>CONCATENATE('Fy1 mål alla nivåer'!T102)</f>
        <v/>
      </c>
      <c r="U96" s="353" t="str">
        <f>CONCATENATE('Fy1 mål alla nivåer'!U102)</f>
        <v/>
      </c>
      <c r="V96" s="353" t="str">
        <f>CONCATENATE('Fy1 mål alla nivåer'!V102)</f>
        <v/>
      </c>
      <c r="W96" s="353" t="str">
        <f>CONCATENATE('Fy1 mål alla nivåer'!W102)</f>
        <v/>
      </c>
      <c r="X96" s="353" t="str">
        <f>CONCATENATE('Fy1 mål alla nivåer'!X102)</f>
        <v/>
      </c>
      <c r="Y96" s="353" t="str">
        <f>CONCATENATE('Fy1 mål alla nivåer'!Y102)</f>
        <v/>
      </c>
      <c r="Z96" s="353" t="str">
        <f>CONCATENATE('Fy1 mål alla nivåer'!Z102)</f>
        <v/>
      </c>
      <c r="AA96" s="353" t="str">
        <f>CONCATENATE('Fy1 mål alla nivåer'!AA102)</f>
        <v/>
      </c>
      <c r="AB96" s="353" t="str">
        <f>CONCATENATE('Fy1 mål alla nivåer'!AB102)</f>
        <v/>
      </c>
      <c r="AC96" s="353" t="str">
        <f>CONCATENATE('Fy1 mål alla nivåer'!AC102)</f>
        <v/>
      </c>
      <c r="AD96" s="353" t="str">
        <f>CONCATENATE('Fy1 mål alla nivåer'!AD102)</f>
        <v/>
      </c>
      <c r="AE96" s="353" t="str">
        <f>CONCATENATE('Fy1 mål alla nivåer'!AE102)</f>
        <v/>
      </c>
      <c r="AF96" s="353" t="str">
        <f>CONCATENATE('Fy1 mål alla nivåer'!AF102)</f>
        <v/>
      </c>
      <c r="AG96" s="353" t="str">
        <f>CONCATENATE('Fy1 mål alla nivåer'!AG102)</f>
        <v/>
      </c>
      <c r="AH96" s="353" t="str">
        <f>CONCATENATE('Fy1 mål alla nivåer'!AH102)</f>
        <v/>
      </c>
      <c r="AI96" s="353" t="str">
        <f>CONCATENATE('Fy1 mål alla nivåer'!AI102)</f>
        <v/>
      </c>
      <c r="AJ96" s="353" t="str">
        <f>CONCATENATE('Fy1 mål alla nivåer'!AJ102)</f>
        <v/>
      </c>
      <c r="AK96" s="353" t="str">
        <f>CONCATENATE('Fy1 mål alla nivåer'!AK102)</f>
        <v/>
      </c>
      <c r="AL96" s="353" t="str">
        <f>CONCATENATE('Fy1 mål alla nivåer'!AL102)</f>
        <v/>
      </c>
      <c r="AM96" s="353" t="str">
        <f>CONCATENATE('Fy1 mål alla nivåer'!AM102)</f>
        <v/>
      </c>
      <c r="AN96" s="353" t="str">
        <f>CONCATENATE('Fy1 mål alla nivåer'!AN102)</f>
        <v/>
      </c>
      <c r="AO96" s="353" t="str">
        <f>CONCATENATE('Fy1 mål alla nivåer'!AO102)</f>
        <v/>
      </c>
      <c r="AP96" s="353" t="str">
        <f>CONCATENATE('Fy1 mål alla nivåer'!AP102)</f>
        <v/>
      </c>
      <c r="AQ96" s="353" t="str">
        <f>CONCATENATE('Fy1 mål alla nivåer'!AQ102)</f>
        <v/>
      </c>
      <c r="AR96" s="353" t="str">
        <f>CONCATENATE('Fy1 mål alla nivåer'!AR102)</f>
        <v/>
      </c>
      <c r="AS96" s="353" t="str">
        <f>CONCATENATE('Fy1 mål alla nivåer'!AS102)</f>
        <v/>
      </c>
      <c r="AT96" s="353" t="str">
        <f>CONCATENATE('Fy1 mål alla nivåer'!AT102)</f>
        <v/>
      </c>
      <c r="AU96" s="353" t="str">
        <f>CONCATENATE('Fy1 mål alla nivåer'!AU102)</f>
        <v/>
      </c>
      <c r="AV96" s="353" t="str">
        <f>CONCATENATE('Fy1 mål alla nivåer'!AV102)</f>
        <v/>
      </c>
      <c r="AW96" s="353" t="str">
        <f>CONCATENATE('Fy1 mål alla nivåer'!AW102)</f>
        <v/>
      </c>
      <c r="AX96" s="353" t="str">
        <f>CONCATENATE('Fy1 mål alla nivåer'!AX102)</f>
        <v/>
      </c>
      <c r="AY96" s="353" t="str">
        <f>CONCATENATE('Fy1 mål alla nivåer'!AY102)</f>
        <v/>
      </c>
      <c r="AZ96" s="353" t="str">
        <f>CONCATENATE('Fy1 mål alla nivåer'!AZ102)</f>
        <v/>
      </c>
      <c r="BA96" s="353" t="str">
        <f>CONCATENATE('Fy1 mål alla nivåer'!BA102)</f>
        <v/>
      </c>
      <c r="BB96" s="353" t="str">
        <f>CONCATENATE('Fy1 mål alla nivåer'!BB102)</f>
        <v/>
      </c>
      <c r="BC96" s="353" t="str">
        <f>CONCATENATE('Fy1 mål alla nivåer'!BC102)</f>
        <v/>
      </c>
      <c r="BD96" s="353" t="str">
        <f>CONCATENATE('Fy1 mål alla nivåer'!BD102)</f>
        <v/>
      </c>
      <c r="BE96" s="353" t="str">
        <f>CONCATENATE('Fy1 mål alla nivåer'!BE102)</f>
        <v/>
      </c>
      <c r="BF96" s="353" t="str">
        <f>CONCATENATE('Fy1 mål alla nivåer'!BF102)</f>
        <v/>
      </c>
      <c r="BG96" s="353" t="str">
        <f>CONCATENATE('Fy1 mål alla nivåer'!BG102)</f>
        <v/>
      </c>
      <c r="BH96" s="353" t="str">
        <f>CONCATENATE('Fy1 mål alla nivåer'!BH102)</f>
        <v/>
      </c>
      <c r="BI96" s="353" t="str">
        <f>CONCATENATE('Fy1 mål alla nivåer'!BI102)</f>
        <v/>
      </c>
      <c r="BJ96" s="353" t="str">
        <f>CONCATENATE('Fy1 mål alla nivåer'!BJ102)</f>
        <v/>
      </c>
      <c r="BK96" s="353" t="str">
        <f>CONCATENATE('Fy1 mål alla nivåer'!BK102)</f>
        <v/>
      </c>
      <c r="BL96" s="353" t="str">
        <f>CONCATENATE('Fy1 mål alla nivåer'!BL102)</f>
        <v/>
      </c>
      <c r="BM96" s="353" t="str">
        <f>CONCATENATE('Fy1 mål alla nivåer'!BM102)</f>
        <v/>
      </c>
      <c r="BN96" s="353" t="str">
        <f>CONCATENATE('Fy1 mål alla nivåer'!CL102)</f>
        <v/>
      </c>
      <c r="BO96" s="353" t="str">
        <f>CONCATENATE('Fy1 mål alla nivåer'!CM102)</f>
        <v>X</v>
      </c>
      <c r="BP96" s="353" t="str">
        <f>CONCATENATE('Fy1 mål alla nivåer'!CN102)</f>
        <v>0</v>
      </c>
      <c r="BQ96" s="353" t="str">
        <f>CONCATENATE('Fy1 mål alla nivåer'!CO102)</f>
        <v>0</v>
      </c>
      <c r="BR96" s="353" t="str">
        <f>CONCATENATE('Fy1 mål alla nivåer'!CP102)</f>
        <v>0</v>
      </c>
      <c r="BS96" s="353" t="str">
        <f>CONCATENATE('Fy1 mål alla nivåer'!CQ102)</f>
        <v>0</v>
      </c>
      <c r="BT96" s="353" t="str">
        <f>CONCATENATE('Fy1 mål alla nivåer'!CR102)</f>
        <v>0</v>
      </c>
      <c r="BU96" s="353" t="str">
        <f>CONCATENATE('Fy1 mål alla nivåer'!CS102)</f>
        <v>0</v>
      </c>
      <c r="BV96" s="353" t="str">
        <f>CONCATENATE('Fy1 mål alla nivåer'!CT102)</f>
        <v>F</v>
      </c>
      <c r="BW96" s="324"/>
      <c r="BX96" s="354">
        <v>91</v>
      </c>
    </row>
    <row r="97" spans="1:76" ht="15" x14ac:dyDescent="0.25">
      <c r="A97" s="365" t="str">
        <f>CONCATENATE('Fy1 mål alla nivåer'!A103)</f>
        <v/>
      </c>
      <c r="B97" s="365" t="str">
        <f>CONCATENATE('Fy1 mål alla nivåer'!B103)</f>
        <v>Elev 92</v>
      </c>
      <c r="C97" s="365" t="str">
        <f>CONCATENATE('Fy1 mål alla nivåer'!C103)</f>
        <v/>
      </c>
      <c r="D97" s="365" t="str">
        <f>CONCATENATE('Fy1 mål alla nivåer'!D103)</f>
        <v/>
      </c>
      <c r="E97" s="365" t="str">
        <f>CONCATENATE('Fy1 mål alla nivåer'!E103)</f>
        <v/>
      </c>
      <c r="F97" s="353" t="str">
        <f>CONCATENATE('Fy1 mål alla nivåer'!F103)</f>
        <v/>
      </c>
      <c r="G97" s="353" t="str">
        <f>CONCATENATE('Fy1 mål alla nivåer'!G103)</f>
        <v/>
      </c>
      <c r="H97" s="353" t="str">
        <f>CONCATENATE('Fy1 mål alla nivåer'!H103)</f>
        <v/>
      </c>
      <c r="I97" s="353" t="str">
        <f>CONCATENATE('Fy1 mål alla nivåer'!I103)</f>
        <v/>
      </c>
      <c r="J97" s="353" t="str">
        <f>CONCATENATE('Fy1 mål alla nivåer'!J103)</f>
        <v/>
      </c>
      <c r="K97" s="353" t="str">
        <f>CONCATENATE('Fy1 mål alla nivåer'!K103)</f>
        <v/>
      </c>
      <c r="L97" s="353" t="str">
        <f>CONCATENATE('Fy1 mål alla nivåer'!L103)</f>
        <v/>
      </c>
      <c r="M97" s="353" t="str">
        <f>CONCATENATE('Fy1 mål alla nivåer'!M103)</f>
        <v/>
      </c>
      <c r="N97" s="353" t="str">
        <f>CONCATENATE('Fy1 mål alla nivåer'!N103)</f>
        <v/>
      </c>
      <c r="O97" s="353" t="str">
        <f>CONCATENATE('Fy1 mål alla nivåer'!O103)</f>
        <v/>
      </c>
      <c r="P97" s="353" t="str">
        <f>CONCATENATE('Fy1 mål alla nivåer'!P103)</f>
        <v/>
      </c>
      <c r="Q97" s="353" t="str">
        <f>CONCATENATE('Fy1 mål alla nivåer'!Q103)</f>
        <v/>
      </c>
      <c r="R97" s="353" t="str">
        <f>CONCATENATE('Fy1 mål alla nivåer'!R103)</f>
        <v/>
      </c>
      <c r="S97" s="353" t="str">
        <f>CONCATENATE('Fy1 mål alla nivåer'!S103)</f>
        <v/>
      </c>
      <c r="T97" s="353" t="str">
        <f>CONCATENATE('Fy1 mål alla nivåer'!T103)</f>
        <v/>
      </c>
      <c r="U97" s="353" t="str">
        <f>CONCATENATE('Fy1 mål alla nivåer'!U103)</f>
        <v/>
      </c>
      <c r="V97" s="353" t="str">
        <f>CONCATENATE('Fy1 mål alla nivåer'!V103)</f>
        <v/>
      </c>
      <c r="W97" s="353" t="str">
        <f>CONCATENATE('Fy1 mål alla nivåer'!W103)</f>
        <v/>
      </c>
      <c r="X97" s="353" t="str">
        <f>CONCATENATE('Fy1 mål alla nivåer'!X103)</f>
        <v/>
      </c>
      <c r="Y97" s="353" t="str">
        <f>CONCATENATE('Fy1 mål alla nivåer'!Y103)</f>
        <v/>
      </c>
      <c r="Z97" s="353" t="str">
        <f>CONCATENATE('Fy1 mål alla nivåer'!Z103)</f>
        <v/>
      </c>
      <c r="AA97" s="353" t="str">
        <f>CONCATENATE('Fy1 mål alla nivåer'!AA103)</f>
        <v/>
      </c>
      <c r="AB97" s="353" t="str">
        <f>CONCATENATE('Fy1 mål alla nivåer'!AB103)</f>
        <v/>
      </c>
      <c r="AC97" s="353" t="str">
        <f>CONCATENATE('Fy1 mål alla nivåer'!AC103)</f>
        <v/>
      </c>
      <c r="AD97" s="353" t="str">
        <f>CONCATENATE('Fy1 mål alla nivåer'!AD103)</f>
        <v/>
      </c>
      <c r="AE97" s="353" t="str">
        <f>CONCATENATE('Fy1 mål alla nivåer'!AE103)</f>
        <v/>
      </c>
      <c r="AF97" s="353" t="str">
        <f>CONCATENATE('Fy1 mål alla nivåer'!AF103)</f>
        <v/>
      </c>
      <c r="AG97" s="353" t="str">
        <f>CONCATENATE('Fy1 mål alla nivåer'!AG103)</f>
        <v/>
      </c>
      <c r="AH97" s="353" t="str">
        <f>CONCATENATE('Fy1 mål alla nivåer'!AH103)</f>
        <v/>
      </c>
      <c r="AI97" s="353" t="str">
        <f>CONCATENATE('Fy1 mål alla nivåer'!AI103)</f>
        <v/>
      </c>
      <c r="AJ97" s="353" t="str">
        <f>CONCATENATE('Fy1 mål alla nivåer'!AJ103)</f>
        <v/>
      </c>
      <c r="AK97" s="353" t="str">
        <f>CONCATENATE('Fy1 mål alla nivåer'!AK103)</f>
        <v/>
      </c>
      <c r="AL97" s="353" t="str">
        <f>CONCATENATE('Fy1 mål alla nivåer'!AL103)</f>
        <v/>
      </c>
      <c r="AM97" s="353" t="str">
        <f>CONCATENATE('Fy1 mål alla nivåer'!AM103)</f>
        <v/>
      </c>
      <c r="AN97" s="353" t="str">
        <f>CONCATENATE('Fy1 mål alla nivåer'!AN103)</f>
        <v/>
      </c>
      <c r="AO97" s="353" t="str">
        <f>CONCATENATE('Fy1 mål alla nivåer'!AO103)</f>
        <v/>
      </c>
      <c r="AP97" s="353" t="str">
        <f>CONCATENATE('Fy1 mål alla nivåer'!AP103)</f>
        <v/>
      </c>
      <c r="AQ97" s="353" t="str">
        <f>CONCATENATE('Fy1 mål alla nivåer'!AQ103)</f>
        <v/>
      </c>
      <c r="AR97" s="353" t="str">
        <f>CONCATENATE('Fy1 mål alla nivåer'!AR103)</f>
        <v/>
      </c>
      <c r="AS97" s="353" t="str">
        <f>CONCATENATE('Fy1 mål alla nivåer'!AS103)</f>
        <v/>
      </c>
      <c r="AT97" s="353" t="str">
        <f>CONCATENATE('Fy1 mål alla nivåer'!AT103)</f>
        <v/>
      </c>
      <c r="AU97" s="353" t="str">
        <f>CONCATENATE('Fy1 mål alla nivåer'!AU103)</f>
        <v/>
      </c>
      <c r="AV97" s="353" t="str">
        <f>CONCATENATE('Fy1 mål alla nivåer'!AV103)</f>
        <v/>
      </c>
      <c r="AW97" s="353" t="str">
        <f>CONCATENATE('Fy1 mål alla nivåer'!AW103)</f>
        <v/>
      </c>
      <c r="AX97" s="353" t="str">
        <f>CONCATENATE('Fy1 mål alla nivåer'!AX103)</f>
        <v/>
      </c>
      <c r="AY97" s="353" t="str">
        <f>CONCATENATE('Fy1 mål alla nivåer'!AY103)</f>
        <v/>
      </c>
      <c r="AZ97" s="353" t="str">
        <f>CONCATENATE('Fy1 mål alla nivåer'!AZ103)</f>
        <v/>
      </c>
      <c r="BA97" s="353" t="str">
        <f>CONCATENATE('Fy1 mål alla nivåer'!BA103)</f>
        <v/>
      </c>
      <c r="BB97" s="353" t="str">
        <f>CONCATENATE('Fy1 mål alla nivåer'!BB103)</f>
        <v/>
      </c>
      <c r="BC97" s="353" t="str">
        <f>CONCATENATE('Fy1 mål alla nivåer'!BC103)</f>
        <v/>
      </c>
      <c r="BD97" s="353" t="str">
        <f>CONCATENATE('Fy1 mål alla nivåer'!BD103)</f>
        <v/>
      </c>
      <c r="BE97" s="353" t="str">
        <f>CONCATENATE('Fy1 mål alla nivåer'!BE103)</f>
        <v/>
      </c>
      <c r="BF97" s="353" t="str">
        <f>CONCATENATE('Fy1 mål alla nivåer'!BF103)</f>
        <v/>
      </c>
      <c r="BG97" s="353" t="str">
        <f>CONCATENATE('Fy1 mål alla nivåer'!BG103)</f>
        <v/>
      </c>
      <c r="BH97" s="353" t="str">
        <f>CONCATENATE('Fy1 mål alla nivåer'!BH103)</f>
        <v/>
      </c>
      <c r="BI97" s="353" t="str">
        <f>CONCATENATE('Fy1 mål alla nivåer'!BI103)</f>
        <v/>
      </c>
      <c r="BJ97" s="353" t="str">
        <f>CONCATENATE('Fy1 mål alla nivåer'!BJ103)</f>
        <v/>
      </c>
      <c r="BK97" s="353" t="str">
        <f>CONCATENATE('Fy1 mål alla nivåer'!BK103)</f>
        <v/>
      </c>
      <c r="BL97" s="353" t="str">
        <f>CONCATENATE('Fy1 mål alla nivåer'!BL103)</f>
        <v/>
      </c>
      <c r="BM97" s="353" t="str">
        <f>CONCATENATE('Fy1 mål alla nivåer'!BM103)</f>
        <v/>
      </c>
      <c r="BN97" s="353" t="str">
        <f>CONCATENATE('Fy1 mål alla nivåer'!CL103)</f>
        <v/>
      </c>
      <c r="BO97" s="353" t="str">
        <f>CONCATENATE('Fy1 mål alla nivåer'!CM103)</f>
        <v>X</v>
      </c>
      <c r="BP97" s="353" t="str">
        <f>CONCATENATE('Fy1 mål alla nivåer'!CN103)</f>
        <v>0</v>
      </c>
      <c r="BQ97" s="353" t="str">
        <f>CONCATENATE('Fy1 mål alla nivåer'!CO103)</f>
        <v>0</v>
      </c>
      <c r="BR97" s="353" t="str">
        <f>CONCATENATE('Fy1 mål alla nivåer'!CP103)</f>
        <v>0</v>
      </c>
      <c r="BS97" s="353" t="str">
        <f>CONCATENATE('Fy1 mål alla nivåer'!CQ103)</f>
        <v>0</v>
      </c>
      <c r="BT97" s="353" t="str">
        <f>CONCATENATE('Fy1 mål alla nivåer'!CR103)</f>
        <v>0</v>
      </c>
      <c r="BU97" s="353" t="str">
        <f>CONCATENATE('Fy1 mål alla nivåer'!CS103)</f>
        <v>0</v>
      </c>
      <c r="BV97" s="353" t="str">
        <f>CONCATENATE('Fy1 mål alla nivåer'!CT103)</f>
        <v>F</v>
      </c>
      <c r="BW97" s="324"/>
      <c r="BX97" s="354">
        <v>92</v>
      </c>
    </row>
    <row r="98" spans="1:76" ht="15" x14ac:dyDescent="0.25">
      <c r="A98" s="365" t="str">
        <f>CONCATENATE('Fy1 mål alla nivåer'!A104)</f>
        <v/>
      </c>
      <c r="B98" s="365" t="str">
        <f>CONCATENATE('Fy1 mål alla nivåer'!B104)</f>
        <v>Elev 93</v>
      </c>
      <c r="C98" s="365" t="str">
        <f>CONCATENATE('Fy1 mål alla nivåer'!C104)</f>
        <v/>
      </c>
      <c r="D98" s="365" t="str">
        <f>CONCATENATE('Fy1 mål alla nivåer'!D104)</f>
        <v/>
      </c>
      <c r="E98" s="365" t="str">
        <f>CONCATENATE('Fy1 mål alla nivåer'!E104)</f>
        <v/>
      </c>
      <c r="F98" s="353" t="str">
        <f>CONCATENATE('Fy1 mål alla nivåer'!F104)</f>
        <v/>
      </c>
      <c r="G98" s="353" t="str">
        <f>CONCATENATE('Fy1 mål alla nivåer'!G104)</f>
        <v/>
      </c>
      <c r="H98" s="353" t="str">
        <f>CONCATENATE('Fy1 mål alla nivåer'!H104)</f>
        <v/>
      </c>
      <c r="I98" s="353" t="str">
        <f>CONCATENATE('Fy1 mål alla nivåer'!I104)</f>
        <v/>
      </c>
      <c r="J98" s="353" t="str">
        <f>CONCATENATE('Fy1 mål alla nivåer'!J104)</f>
        <v/>
      </c>
      <c r="K98" s="353" t="str">
        <f>CONCATENATE('Fy1 mål alla nivåer'!K104)</f>
        <v/>
      </c>
      <c r="L98" s="353" t="str">
        <f>CONCATENATE('Fy1 mål alla nivåer'!L104)</f>
        <v/>
      </c>
      <c r="M98" s="353" t="str">
        <f>CONCATENATE('Fy1 mål alla nivåer'!M104)</f>
        <v/>
      </c>
      <c r="N98" s="353" t="str">
        <f>CONCATENATE('Fy1 mål alla nivåer'!N104)</f>
        <v/>
      </c>
      <c r="O98" s="353" t="str">
        <f>CONCATENATE('Fy1 mål alla nivåer'!O104)</f>
        <v/>
      </c>
      <c r="P98" s="353" t="str">
        <f>CONCATENATE('Fy1 mål alla nivåer'!P104)</f>
        <v/>
      </c>
      <c r="Q98" s="353" t="str">
        <f>CONCATENATE('Fy1 mål alla nivåer'!Q104)</f>
        <v/>
      </c>
      <c r="R98" s="353" t="str">
        <f>CONCATENATE('Fy1 mål alla nivåer'!R104)</f>
        <v/>
      </c>
      <c r="S98" s="353" t="str">
        <f>CONCATENATE('Fy1 mål alla nivåer'!S104)</f>
        <v/>
      </c>
      <c r="T98" s="353" t="str">
        <f>CONCATENATE('Fy1 mål alla nivåer'!T104)</f>
        <v/>
      </c>
      <c r="U98" s="353" t="str">
        <f>CONCATENATE('Fy1 mål alla nivåer'!U104)</f>
        <v/>
      </c>
      <c r="V98" s="353" t="str">
        <f>CONCATENATE('Fy1 mål alla nivåer'!V104)</f>
        <v/>
      </c>
      <c r="W98" s="353" t="str">
        <f>CONCATENATE('Fy1 mål alla nivåer'!W104)</f>
        <v/>
      </c>
      <c r="X98" s="353" t="str">
        <f>CONCATENATE('Fy1 mål alla nivåer'!X104)</f>
        <v/>
      </c>
      <c r="Y98" s="353" t="str">
        <f>CONCATENATE('Fy1 mål alla nivåer'!Y104)</f>
        <v/>
      </c>
      <c r="Z98" s="353" t="str">
        <f>CONCATENATE('Fy1 mål alla nivåer'!Z104)</f>
        <v/>
      </c>
      <c r="AA98" s="353" t="str">
        <f>CONCATENATE('Fy1 mål alla nivåer'!AA104)</f>
        <v/>
      </c>
      <c r="AB98" s="353" t="str">
        <f>CONCATENATE('Fy1 mål alla nivåer'!AB104)</f>
        <v/>
      </c>
      <c r="AC98" s="353" t="str">
        <f>CONCATENATE('Fy1 mål alla nivåer'!AC104)</f>
        <v/>
      </c>
      <c r="AD98" s="353" t="str">
        <f>CONCATENATE('Fy1 mål alla nivåer'!AD104)</f>
        <v/>
      </c>
      <c r="AE98" s="353" t="str">
        <f>CONCATENATE('Fy1 mål alla nivåer'!AE104)</f>
        <v/>
      </c>
      <c r="AF98" s="353" t="str">
        <f>CONCATENATE('Fy1 mål alla nivåer'!AF104)</f>
        <v/>
      </c>
      <c r="AG98" s="353" t="str">
        <f>CONCATENATE('Fy1 mål alla nivåer'!AG104)</f>
        <v/>
      </c>
      <c r="AH98" s="353" t="str">
        <f>CONCATENATE('Fy1 mål alla nivåer'!AH104)</f>
        <v/>
      </c>
      <c r="AI98" s="353" t="str">
        <f>CONCATENATE('Fy1 mål alla nivåer'!AI104)</f>
        <v/>
      </c>
      <c r="AJ98" s="353" t="str">
        <f>CONCATENATE('Fy1 mål alla nivåer'!AJ104)</f>
        <v/>
      </c>
      <c r="AK98" s="353" t="str">
        <f>CONCATENATE('Fy1 mål alla nivåer'!AK104)</f>
        <v/>
      </c>
      <c r="AL98" s="353" t="str">
        <f>CONCATENATE('Fy1 mål alla nivåer'!AL104)</f>
        <v/>
      </c>
      <c r="AM98" s="353" t="str">
        <f>CONCATENATE('Fy1 mål alla nivåer'!AM104)</f>
        <v/>
      </c>
      <c r="AN98" s="353" t="str">
        <f>CONCATENATE('Fy1 mål alla nivåer'!AN104)</f>
        <v/>
      </c>
      <c r="AO98" s="353" t="str">
        <f>CONCATENATE('Fy1 mål alla nivåer'!AO104)</f>
        <v/>
      </c>
      <c r="AP98" s="353" t="str">
        <f>CONCATENATE('Fy1 mål alla nivåer'!AP104)</f>
        <v/>
      </c>
      <c r="AQ98" s="353" t="str">
        <f>CONCATENATE('Fy1 mål alla nivåer'!AQ104)</f>
        <v/>
      </c>
      <c r="AR98" s="353" t="str">
        <f>CONCATENATE('Fy1 mål alla nivåer'!AR104)</f>
        <v/>
      </c>
      <c r="AS98" s="353" t="str">
        <f>CONCATENATE('Fy1 mål alla nivåer'!AS104)</f>
        <v/>
      </c>
      <c r="AT98" s="353" t="str">
        <f>CONCATENATE('Fy1 mål alla nivåer'!AT104)</f>
        <v/>
      </c>
      <c r="AU98" s="353" t="str">
        <f>CONCATENATE('Fy1 mål alla nivåer'!AU104)</f>
        <v/>
      </c>
      <c r="AV98" s="353" t="str">
        <f>CONCATENATE('Fy1 mål alla nivåer'!AV104)</f>
        <v/>
      </c>
      <c r="AW98" s="353" t="str">
        <f>CONCATENATE('Fy1 mål alla nivåer'!AW104)</f>
        <v/>
      </c>
      <c r="AX98" s="353" t="str">
        <f>CONCATENATE('Fy1 mål alla nivåer'!AX104)</f>
        <v/>
      </c>
      <c r="AY98" s="353" t="str">
        <f>CONCATENATE('Fy1 mål alla nivåer'!AY104)</f>
        <v/>
      </c>
      <c r="AZ98" s="353" t="str">
        <f>CONCATENATE('Fy1 mål alla nivåer'!AZ104)</f>
        <v/>
      </c>
      <c r="BA98" s="353" t="str">
        <f>CONCATENATE('Fy1 mål alla nivåer'!BA104)</f>
        <v/>
      </c>
      <c r="BB98" s="353" t="str">
        <f>CONCATENATE('Fy1 mål alla nivåer'!BB104)</f>
        <v/>
      </c>
      <c r="BC98" s="353" t="str">
        <f>CONCATENATE('Fy1 mål alla nivåer'!BC104)</f>
        <v/>
      </c>
      <c r="BD98" s="353" t="str">
        <f>CONCATENATE('Fy1 mål alla nivåer'!BD104)</f>
        <v/>
      </c>
      <c r="BE98" s="353" t="str">
        <f>CONCATENATE('Fy1 mål alla nivåer'!BE104)</f>
        <v/>
      </c>
      <c r="BF98" s="353" t="str">
        <f>CONCATENATE('Fy1 mål alla nivåer'!BF104)</f>
        <v/>
      </c>
      <c r="BG98" s="353" t="str">
        <f>CONCATENATE('Fy1 mål alla nivåer'!BG104)</f>
        <v/>
      </c>
      <c r="BH98" s="353" t="str">
        <f>CONCATENATE('Fy1 mål alla nivåer'!BH104)</f>
        <v/>
      </c>
      <c r="BI98" s="353" t="str">
        <f>CONCATENATE('Fy1 mål alla nivåer'!BI104)</f>
        <v/>
      </c>
      <c r="BJ98" s="353" t="str">
        <f>CONCATENATE('Fy1 mål alla nivåer'!BJ104)</f>
        <v/>
      </c>
      <c r="BK98" s="353" t="str">
        <f>CONCATENATE('Fy1 mål alla nivåer'!BK104)</f>
        <v/>
      </c>
      <c r="BL98" s="353" t="str">
        <f>CONCATENATE('Fy1 mål alla nivåer'!BL104)</f>
        <v/>
      </c>
      <c r="BM98" s="353" t="str">
        <f>CONCATENATE('Fy1 mål alla nivåer'!BM104)</f>
        <v/>
      </c>
      <c r="BN98" s="353" t="str">
        <f>CONCATENATE('Fy1 mål alla nivåer'!CL104)</f>
        <v/>
      </c>
      <c r="BO98" s="353" t="str">
        <f>CONCATENATE('Fy1 mål alla nivåer'!CM104)</f>
        <v>X</v>
      </c>
      <c r="BP98" s="353" t="str">
        <f>CONCATENATE('Fy1 mål alla nivåer'!CN104)</f>
        <v>0</v>
      </c>
      <c r="BQ98" s="353" t="str">
        <f>CONCATENATE('Fy1 mål alla nivåer'!CO104)</f>
        <v>0</v>
      </c>
      <c r="BR98" s="353" t="str">
        <f>CONCATENATE('Fy1 mål alla nivåer'!CP104)</f>
        <v>0</v>
      </c>
      <c r="BS98" s="353" t="str">
        <f>CONCATENATE('Fy1 mål alla nivåer'!CQ104)</f>
        <v>0</v>
      </c>
      <c r="BT98" s="353" t="str">
        <f>CONCATENATE('Fy1 mål alla nivåer'!CR104)</f>
        <v>0</v>
      </c>
      <c r="BU98" s="353" t="str">
        <f>CONCATENATE('Fy1 mål alla nivåer'!CS104)</f>
        <v>0</v>
      </c>
      <c r="BV98" s="353" t="str">
        <f>CONCATENATE('Fy1 mål alla nivåer'!CT104)</f>
        <v>F</v>
      </c>
      <c r="BW98" s="324"/>
      <c r="BX98" s="354">
        <v>93</v>
      </c>
    </row>
    <row r="99" spans="1:76" ht="15" x14ac:dyDescent="0.25">
      <c r="A99" s="365" t="str">
        <f>CONCATENATE('Fy1 mål alla nivåer'!A105)</f>
        <v/>
      </c>
      <c r="B99" s="365" t="str">
        <f>CONCATENATE('Fy1 mål alla nivåer'!B105)</f>
        <v>Elev 94</v>
      </c>
      <c r="C99" s="365" t="str">
        <f>CONCATENATE('Fy1 mål alla nivåer'!C105)</f>
        <v/>
      </c>
      <c r="D99" s="365" t="str">
        <f>CONCATENATE('Fy1 mål alla nivåer'!D105)</f>
        <v/>
      </c>
      <c r="E99" s="365" t="str">
        <f>CONCATENATE('Fy1 mål alla nivåer'!E105)</f>
        <v/>
      </c>
      <c r="F99" s="353" t="str">
        <f>CONCATENATE('Fy1 mål alla nivåer'!F105)</f>
        <v/>
      </c>
      <c r="G99" s="353" t="str">
        <f>CONCATENATE('Fy1 mål alla nivåer'!G105)</f>
        <v/>
      </c>
      <c r="H99" s="353" t="str">
        <f>CONCATENATE('Fy1 mål alla nivåer'!H105)</f>
        <v/>
      </c>
      <c r="I99" s="353" t="str">
        <f>CONCATENATE('Fy1 mål alla nivåer'!I105)</f>
        <v/>
      </c>
      <c r="J99" s="353" t="str">
        <f>CONCATENATE('Fy1 mål alla nivåer'!J105)</f>
        <v/>
      </c>
      <c r="K99" s="353" t="str">
        <f>CONCATENATE('Fy1 mål alla nivåer'!K105)</f>
        <v/>
      </c>
      <c r="L99" s="353" t="str">
        <f>CONCATENATE('Fy1 mål alla nivåer'!L105)</f>
        <v/>
      </c>
      <c r="M99" s="353" t="str">
        <f>CONCATENATE('Fy1 mål alla nivåer'!M105)</f>
        <v/>
      </c>
      <c r="N99" s="353" t="str">
        <f>CONCATENATE('Fy1 mål alla nivåer'!N105)</f>
        <v/>
      </c>
      <c r="O99" s="353" t="str">
        <f>CONCATENATE('Fy1 mål alla nivåer'!O105)</f>
        <v/>
      </c>
      <c r="P99" s="353" t="str">
        <f>CONCATENATE('Fy1 mål alla nivåer'!P105)</f>
        <v/>
      </c>
      <c r="Q99" s="353" t="str">
        <f>CONCATENATE('Fy1 mål alla nivåer'!Q105)</f>
        <v/>
      </c>
      <c r="R99" s="353" t="str">
        <f>CONCATENATE('Fy1 mål alla nivåer'!R105)</f>
        <v/>
      </c>
      <c r="S99" s="353" t="str">
        <f>CONCATENATE('Fy1 mål alla nivåer'!S105)</f>
        <v/>
      </c>
      <c r="T99" s="353" t="str">
        <f>CONCATENATE('Fy1 mål alla nivåer'!T105)</f>
        <v/>
      </c>
      <c r="U99" s="353" t="str">
        <f>CONCATENATE('Fy1 mål alla nivåer'!U105)</f>
        <v/>
      </c>
      <c r="V99" s="353" t="str">
        <f>CONCATENATE('Fy1 mål alla nivåer'!V105)</f>
        <v/>
      </c>
      <c r="W99" s="353" t="str">
        <f>CONCATENATE('Fy1 mål alla nivåer'!W105)</f>
        <v/>
      </c>
      <c r="X99" s="353" t="str">
        <f>CONCATENATE('Fy1 mål alla nivåer'!X105)</f>
        <v/>
      </c>
      <c r="Y99" s="353" t="str">
        <f>CONCATENATE('Fy1 mål alla nivåer'!Y105)</f>
        <v/>
      </c>
      <c r="Z99" s="353" t="str">
        <f>CONCATENATE('Fy1 mål alla nivåer'!Z105)</f>
        <v/>
      </c>
      <c r="AA99" s="353" t="str">
        <f>CONCATENATE('Fy1 mål alla nivåer'!AA105)</f>
        <v/>
      </c>
      <c r="AB99" s="353" t="str">
        <f>CONCATENATE('Fy1 mål alla nivåer'!AB105)</f>
        <v/>
      </c>
      <c r="AC99" s="353" t="str">
        <f>CONCATENATE('Fy1 mål alla nivåer'!AC105)</f>
        <v/>
      </c>
      <c r="AD99" s="353" t="str">
        <f>CONCATENATE('Fy1 mål alla nivåer'!AD105)</f>
        <v/>
      </c>
      <c r="AE99" s="353" t="str">
        <f>CONCATENATE('Fy1 mål alla nivåer'!AE105)</f>
        <v/>
      </c>
      <c r="AF99" s="353" t="str">
        <f>CONCATENATE('Fy1 mål alla nivåer'!AF105)</f>
        <v/>
      </c>
      <c r="AG99" s="353" t="str">
        <f>CONCATENATE('Fy1 mål alla nivåer'!AG105)</f>
        <v/>
      </c>
      <c r="AH99" s="353" t="str">
        <f>CONCATENATE('Fy1 mål alla nivåer'!AH105)</f>
        <v/>
      </c>
      <c r="AI99" s="353" t="str">
        <f>CONCATENATE('Fy1 mål alla nivåer'!AI105)</f>
        <v/>
      </c>
      <c r="AJ99" s="353" t="str">
        <f>CONCATENATE('Fy1 mål alla nivåer'!AJ105)</f>
        <v/>
      </c>
      <c r="AK99" s="353" t="str">
        <f>CONCATENATE('Fy1 mål alla nivåer'!AK105)</f>
        <v/>
      </c>
      <c r="AL99" s="353" t="str">
        <f>CONCATENATE('Fy1 mål alla nivåer'!AL105)</f>
        <v/>
      </c>
      <c r="AM99" s="353" t="str">
        <f>CONCATENATE('Fy1 mål alla nivåer'!AM105)</f>
        <v/>
      </c>
      <c r="AN99" s="353" t="str">
        <f>CONCATENATE('Fy1 mål alla nivåer'!AN105)</f>
        <v/>
      </c>
      <c r="AO99" s="353" t="str">
        <f>CONCATENATE('Fy1 mål alla nivåer'!AO105)</f>
        <v/>
      </c>
      <c r="AP99" s="353" t="str">
        <f>CONCATENATE('Fy1 mål alla nivåer'!AP105)</f>
        <v/>
      </c>
      <c r="AQ99" s="353" t="str">
        <f>CONCATENATE('Fy1 mål alla nivåer'!AQ105)</f>
        <v/>
      </c>
      <c r="AR99" s="353" t="str">
        <f>CONCATENATE('Fy1 mål alla nivåer'!AR105)</f>
        <v/>
      </c>
      <c r="AS99" s="353" t="str">
        <f>CONCATENATE('Fy1 mål alla nivåer'!AS105)</f>
        <v/>
      </c>
      <c r="AT99" s="353" t="str">
        <f>CONCATENATE('Fy1 mål alla nivåer'!AT105)</f>
        <v/>
      </c>
      <c r="AU99" s="353" t="str">
        <f>CONCATENATE('Fy1 mål alla nivåer'!AU105)</f>
        <v/>
      </c>
      <c r="AV99" s="353" t="str">
        <f>CONCATENATE('Fy1 mål alla nivåer'!AV105)</f>
        <v/>
      </c>
      <c r="AW99" s="353" t="str">
        <f>CONCATENATE('Fy1 mål alla nivåer'!AW105)</f>
        <v/>
      </c>
      <c r="AX99" s="353" t="str">
        <f>CONCATENATE('Fy1 mål alla nivåer'!AX105)</f>
        <v/>
      </c>
      <c r="AY99" s="353" t="str">
        <f>CONCATENATE('Fy1 mål alla nivåer'!AY105)</f>
        <v/>
      </c>
      <c r="AZ99" s="353" t="str">
        <f>CONCATENATE('Fy1 mål alla nivåer'!AZ105)</f>
        <v/>
      </c>
      <c r="BA99" s="353" t="str">
        <f>CONCATENATE('Fy1 mål alla nivåer'!BA105)</f>
        <v/>
      </c>
      <c r="BB99" s="353" t="str">
        <f>CONCATENATE('Fy1 mål alla nivåer'!BB105)</f>
        <v/>
      </c>
      <c r="BC99" s="353" t="str">
        <f>CONCATENATE('Fy1 mål alla nivåer'!BC105)</f>
        <v/>
      </c>
      <c r="BD99" s="353" t="str">
        <f>CONCATENATE('Fy1 mål alla nivåer'!BD105)</f>
        <v/>
      </c>
      <c r="BE99" s="353" t="str">
        <f>CONCATENATE('Fy1 mål alla nivåer'!BE105)</f>
        <v/>
      </c>
      <c r="BF99" s="353" t="str">
        <f>CONCATENATE('Fy1 mål alla nivåer'!BF105)</f>
        <v/>
      </c>
      <c r="BG99" s="353" t="str">
        <f>CONCATENATE('Fy1 mål alla nivåer'!BG105)</f>
        <v/>
      </c>
      <c r="BH99" s="353" t="str">
        <f>CONCATENATE('Fy1 mål alla nivåer'!BH105)</f>
        <v/>
      </c>
      <c r="BI99" s="353" t="str">
        <f>CONCATENATE('Fy1 mål alla nivåer'!BI105)</f>
        <v/>
      </c>
      <c r="BJ99" s="353" t="str">
        <f>CONCATENATE('Fy1 mål alla nivåer'!BJ105)</f>
        <v/>
      </c>
      <c r="BK99" s="353" t="str">
        <f>CONCATENATE('Fy1 mål alla nivåer'!BK105)</f>
        <v/>
      </c>
      <c r="BL99" s="353" t="str">
        <f>CONCATENATE('Fy1 mål alla nivåer'!BL105)</f>
        <v/>
      </c>
      <c r="BM99" s="353" t="str">
        <f>CONCATENATE('Fy1 mål alla nivåer'!BM105)</f>
        <v/>
      </c>
      <c r="BN99" s="353" t="str">
        <f>CONCATENATE('Fy1 mål alla nivåer'!CL105)</f>
        <v/>
      </c>
      <c r="BO99" s="353" t="str">
        <f>CONCATENATE('Fy1 mål alla nivåer'!CM105)</f>
        <v>X</v>
      </c>
      <c r="BP99" s="353" t="str">
        <f>CONCATENATE('Fy1 mål alla nivåer'!CN105)</f>
        <v>0</v>
      </c>
      <c r="BQ99" s="353" t="str">
        <f>CONCATENATE('Fy1 mål alla nivåer'!CO105)</f>
        <v>0</v>
      </c>
      <c r="BR99" s="353" t="str">
        <f>CONCATENATE('Fy1 mål alla nivåer'!CP105)</f>
        <v>0</v>
      </c>
      <c r="BS99" s="353" t="str">
        <f>CONCATENATE('Fy1 mål alla nivåer'!CQ105)</f>
        <v>0</v>
      </c>
      <c r="BT99" s="353" t="str">
        <f>CONCATENATE('Fy1 mål alla nivåer'!CR105)</f>
        <v>0</v>
      </c>
      <c r="BU99" s="353" t="str">
        <f>CONCATENATE('Fy1 mål alla nivåer'!CS105)</f>
        <v>0</v>
      </c>
      <c r="BV99" s="353" t="str">
        <f>CONCATENATE('Fy1 mål alla nivåer'!CT105)</f>
        <v>F</v>
      </c>
      <c r="BW99" s="324"/>
      <c r="BX99" s="354">
        <v>94</v>
      </c>
    </row>
    <row r="100" spans="1:76" ht="15" x14ac:dyDescent="0.25">
      <c r="A100" s="365" t="str">
        <f>CONCATENATE('Fy1 mål alla nivåer'!A106)</f>
        <v/>
      </c>
      <c r="B100" s="365" t="str">
        <f>CONCATENATE('Fy1 mål alla nivåer'!B106)</f>
        <v>Elev 95</v>
      </c>
      <c r="C100" s="365" t="str">
        <f>CONCATENATE('Fy1 mål alla nivåer'!C106)</f>
        <v/>
      </c>
      <c r="D100" s="365" t="str">
        <f>CONCATENATE('Fy1 mål alla nivåer'!D106)</f>
        <v/>
      </c>
      <c r="E100" s="365" t="str">
        <f>CONCATENATE('Fy1 mål alla nivåer'!E106)</f>
        <v/>
      </c>
      <c r="F100" s="353" t="str">
        <f>CONCATENATE('Fy1 mål alla nivåer'!F106)</f>
        <v/>
      </c>
      <c r="G100" s="353" t="str">
        <f>CONCATENATE('Fy1 mål alla nivåer'!G106)</f>
        <v/>
      </c>
      <c r="H100" s="353" t="str">
        <f>CONCATENATE('Fy1 mål alla nivåer'!H106)</f>
        <v/>
      </c>
      <c r="I100" s="353" t="str">
        <f>CONCATENATE('Fy1 mål alla nivåer'!I106)</f>
        <v/>
      </c>
      <c r="J100" s="353" t="str">
        <f>CONCATENATE('Fy1 mål alla nivåer'!J106)</f>
        <v/>
      </c>
      <c r="K100" s="353" t="str">
        <f>CONCATENATE('Fy1 mål alla nivåer'!K106)</f>
        <v/>
      </c>
      <c r="L100" s="353" t="str">
        <f>CONCATENATE('Fy1 mål alla nivåer'!L106)</f>
        <v/>
      </c>
      <c r="M100" s="353" t="str">
        <f>CONCATENATE('Fy1 mål alla nivåer'!M106)</f>
        <v/>
      </c>
      <c r="N100" s="353" t="str">
        <f>CONCATENATE('Fy1 mål alla nivåer'!N106)</f>
        <v/>
      </c>
      <c r="O100" s="353" t="str">
        <f>CONCATENATE('Fy1 mål alla nivåer'!O106)</f>
        <v/>
      </c>
      <c r="P100" s="353" t="str">
        <f>CONCATENATE('Fy1 mål alla nivåer'!P106)</f>
        <v/>
      </c>
      <c r="Q100" s="353" t="str">
        <f>CONCATENATE('Fy1 mål alla nivåer'!Q106)</f>
        <v/>
      </c>
      <c r="R100" s="353" t="str">
        <f>CONCATENATE('Fy1 mål alla nivåer'!R106)</f>
        <v/>
      </c>
      <c r="S100" s="353" t="str">
        <f>CONCATENATE('Fy1 mål alla nivåer'!S106)</f>
        <v/>
      </c>
      <c r="T100" s="353" t="str">
        <f>CONCATENATE('Fy1 mål alla nivåer'!T106)</f>
        <v/>
      </c>
      <c r="U100" s="353" t="str">
        <f>CONCATENATE('Fy1 mål alla nivåer'!U106)</f>
        <v/>
      </c>
      <c r="V100" s="353" t="str">
        <f>CONCATENATE('Fy1 mål alla nivåer'!V106)</f>
        <v/>
      </c>
      <c r="W100" s="353" t="str">
        <f>CONCATENATE('Fy1 mål alla nivåer'!W106)</f>
        <v/>
      </c>
      <c r="X100" s="353" t="str">
        <f>CONCATENATE('Fy1 mål alla nivåer'!X106)</f>
        <v/>
      </c>
      <c r="Y100" s="353" t="str">
        <f>CONCATENATE('Fy1 mål alla nivåer'!Y106)</f>
        <v/>
      </c>
      <c r="Z100" s="353" t="str">
        <f>CONCATENATE('Fy1 mål alla nivåer'!Z106)</f>
        <v/>
      </c>
      <c r="AA100" s="353" t="str">
        <f>CONCATENATE('Fy1 mål alla nivåer'!AA106)</f>
        <v/>
      </c>
      <c r="AB100" s="353" t="str">
        <f>CONCATENATE('Fy1 mål alla nivåer'!AB106)</f>
        <v/>
      </c>
      <c r="AC100" s="353" t="str">
        <f>CONCATENATE('Fy1 mål alla nivåer'!AC106)</f>
        <v/>
      </c>
      <c r="AD100" s="353" t="str">
        <f>CONCATENATE('Fy1 mål alla nivåer'!AD106)</f>
        <v/>
      </c>
      <c r="AE100" s="353" t="str">
        <f>CONCATENATE('Fy1 mål alla nivåer'!AE106)</f>
        <v/>
      </c>
      <c r="AF100" s="353" t="str">
        <f>CONCATENATE('Fy1 mål alla nivåer'!AF106)</f>
        <v/>
      </c>
      <c r="AG100" s="353" t="str">
        <f>CONCATENATE('Fy1 mål alla nivåer'!AG106)</f>
        <v/>
      </c>
      <c r="AH100" s="353" t="str">
        <f>CONCATENATE('Fy1 mål alla nivåer'!AH106)</f>
        <v/>
      </c>
      <c r="AI100" s="353" t="str">
        <f>CONCATENATE('Fy1 mål alla nivåer'!AI106)</f>
        <v/>
      </c>
      <c r="AJ100" s="353" t="str">
        <f>CONCATENATE('Fy1 mål alla nivåer'!AJ106)</f>
        <v/>
      </c>
      <c r="AK100" s="353" t="str">
        <f>CONCATENATE('Fy1 mål alla nivåer'!AK106)</f>
        <v/>
      </c>
      <c r="AL100" s="353" t="str">
        <f>CONCATENATE('Fy1 mål alla nivåer'!AL106)</f>
        <v/>
      </c>
      <c r="AM100" s="353" t="str">
        <f>CONCATENATE('Fy1 mål alla nivåer'!AM106)</f>
        <v/>
      </c>
      <c r="AN100" s="353" t="str">
        <f>CONCATENATE('Fy1 mål alla nivåer'!AN106)</f>
        <v/>
      </c>
      <c r="AO100" s="353" t="str">
        <f>CONCATENATE('Fy1 mål alla nivåer'!AO106)</f>
        <v/>
      </c>
      <c r="AP100" s="353" t="str">
        <f>CONCATENATE('Fy1 mål alla nivåer'!AP106)</f>
        <v/>
      </c>
      <c r="AQ100" s="353" t="str">
        <f>CONCATENATE('Fy1 mål alla nivåer'!AQ106)</f>
        <v/>
      </c>
      <c r="AR100" s="353" t="str">
        <f>CONCATENATE('Fy1 mål alla nivåer'!AR106)</f>
        <v/>
      </c>
      <c r="AS100" s="353" t="str">
        <f>CONCATENATE('Fy1 mål alla nivåer'!AS106)</f>
        <v/>
      </c>
      <c r="AT100" s="353" t="str">
        <f>CONCATENATE('Fy1 mål alla nivåer'!AT106)</f>
        <v/>
      </c>
      <c r="AU100" s="353" t="str">
        <f>CONCATENATE('Fy1 mål alla nivåer'!AU106)</f>
        <v/>
      </c>
      <c r="AV100" s="353" t="str">
        <f>CONCATENATE('Fy1 mål alla nivåer'!AV106)</f>
        <v/>
      </c>
      <c r="AW100" s="353" t="str">
        <f>CONCATENATE('Fy1 mål alla nivåer'!AW106)</f>
        <v/>
      </c>
      <c r="AX100" s="353" t="str">
        <f>CONCATENATE('Fy1 mål alla nivåer'!AX106)</f>
        <v/>
      </c>
      <c r="AY100" s="353" t="str">
        <f>CONCATENATE('Fy1 mål alla nivåer'!AY106)</f>
        <v/>
      </c>
      <c r="AZ100" s="353" t="str">
        <f>CONCATENATE('Fy1 mål alla nivåer'!AZ106)</f>
        <v/>
      </c>
      <c r="BA100" s="353" t="str">
        <f>CONCATENATE('Fy1 mål alla nivåer'!BA106)</f>
        <v/>
      </c>
      <c r="BB100" s="353" t="str">
        <f>CONCATENATE('Fy1 mål alla nivåer'!BB106)</f>
        <v/>
      </c>
      <c r="BC100" s="353" t="str">
        <f>CONCATENATE('Fy1 mål alla nivåer'!BC106)</f>
        <v/>
      </c>
      <c r="BD100" s="353" t="str">
        <f>CONCATENATE('Fy1 mål alla nivåer'!BD106)</f>
        <v/>
      </c>
      <c r="BE100" s="353" t="str">
        <f>CONCATENATE('Fy1 mål alla nivåer'!BE106)</f>
        <v/>
      </c>
      <c r="BF100" s="353" t="str">
        <f>CONCATENATE('Fy1 mål alla nivåer'!BF106)</f>
        <v/>
      </c>
      <c r="BG100" s="353" t="str">
        <f>CONCATENATE('Fy1 mål alla nivåer'!BG106)</f>
        <v/>
      </c>
      <c r="BH100" s="353" t="str">
        <f>CONCATENATE('Fy1 mål alla nivåer'!BH106)</f>
        <v/>
      </c>
      <c r="BI100" s="353" t="str">
        <f>CONCATENATE('Fy1 mål alla nivåer'!BI106)</f>
        <v/>
      </c>
      <c r="BJ100" s="353" t="str">
        <f>CONCATENATE('Fy1 mål alla nivåer'!BJ106)</f>
        <v/>
      </c>
      <c r="BK100" s="353" t="str">
        <f>CONCATENATE('Fy1 mål alla nivåer'!BK106)</f>
        <v/>
      </c>
      <c r="BL100" s="353" t="str">
        <f>CONCATENATE('Fy1 mål alla nivåer'!BL106)</f>
        <v/>
      </c>
      <c r="BM100" s="353" t="str">
        <f>CONCATENATE('Fy1 mål alla nivåer'!BM106)</f>
        <v/>
      </c>
      <c r="BN100" s="353" t="str">
        <f>CONCATENATE('Fy1 mål alla nivåer'!CL106)</f>
        <v/>
      </c>
      <c r="BO100" s="353" t="str">
        <f>CONCATENATE('Fy1 mål alla nivåer'!CM106)</f>
        <v>X</v>
      </c>
      <c r="BP100" s="353" t="str">
        <f>CONCATENATE('Fy1 mål alla nivåer'!CN106)</f>
        <v>0</v>
      </c>
      <c r="BQ100" s="353" t="str">
        <f>CONCATENATE('Fy1 mål alla nivåer'!CO106)</f>
        <v>0</v>
      </c>
      <c r="BR100" s="353" t="str">
        <f>CONCATENATE('Fy1 mål alla nivåer'!CP106)</f>
        <v>0</v>
      </c>
      <c r="BS100" s="353" t="str">
        <f>CONCATENATE('Fy1 mål alla nivåer'!CQ106)</f>
        <v>0</v>
      </c>
      <c r="BT100" s="353" t="str">
        <f>CONCATENATE('Fy1 mål alla nivåer'!CR106)</f>
        <v>0</v>
      </c>
      <c r="BU100" s="353" t="str">
        <f>CONCATENATE('Fy1 mål alla nivåer'!CS106)</f>
        <v>0</v>
      </c>
      <c r="BV100" s="353" t="str">
        <f>CONCATENATE('Fy1 mål alla nivåer'!CT106)</f>
        <v>F</v>
      </c>
      <c r="BW100" s="324"/>
      <c r="BX100" s="354">
        <v>95</v>
      </c>
    </row>
    <row r="101" spans="1:76" ht="15" x14ac:dyDescent="0.25">
      <c r="A101" s="365" t="str">
        <f>CONCATENATE('Fy1 mål alla nivåer'!A107)</f>
        <v/>
      </c>
      <c r="B101" s="365" t="str">
        <f>CONCATENATE('Fy1 mål alla nivåer'!B107)</f>
        <v>Elev 96</v>
      </c>
      <c r="C101" s="365" t="str">
        <f>CONCATENATE('Fy1 mål alla nivåer'!C107)</f>
        <v/>
      </c>
      <c r="D101" s="365" t="str">
        <f>CONCATENATE('Fy1 mål alla nivåer'!D107)</f>
        <v/>
      </c>
      <c r="E101" s="365" t="str">
        <f>CONCATENATE('Fy1 mål alla nivåer'!E107)</f>
        <v/>
      </c>
      <c r="F101" s="353" t="str">
        <f>CONCATENATE('Fy1 mål alla nivåer'!F107)</f>
        <v/>
      </c>
      <c r="G101" s="353" t="str">
        <f>CONCATENATE('Fy1 mål alla nivåer'!G107)</f>
        <v/>
      </c>
      <c r="H101" s="353" t="str">
        <f>CONCATENATE('Fy1 mål alla nivåer'!H107)</f>
        <v/>
      </c>
      <c r="I101" s="353" t="str">
        <f>CONCATENATE('Fy1 mål alla nivåer'!I107)</f>
        <v/>
      </c>
      <c r="J101" s="353" t="str">
        <f>CONCATENATE('Fy1 mål alla nivåer'!J107)</f>
        <v/>
      </c>
      <c r="K101" s="353" t="str">
        <f>CONCATENATE('Fy1 mål alla nivåer'!K107)</f>
        <v/>
      </c>
      <c r="L101" s="353" t="str">
        <f>CONCATENATE('Fy1 mål alla nivåer'!L107)</f>
        <v/>
      </c>
      <c r="M101" s="353" t="str">
        <f>CONCATENATE('Fy1 mål alla nivåer'!M107)</f>
        <v/>
      </c>
      <c r="N101" s="353" t="str">
        <f>CONCATENATE('Fy1 mål alla nivåer'!N107)</f>
        <v/>
      </c>
      <c r="O101" s="353" t="str">
        <f>CONCATENATE('Fy1 mål alla nivåer'!O107)</f>
        <v/>
      </c>
      <c r="P101" s="353" t="str">
        <f>CONCATENATE('Fy1 mål alla nivåer'!P107)</f>
        <v/>
      </c>
      <c r="Q101" s="353" t="str">
        <f>CONCATENATE('Fy1 mål alla nivåer'!Q107)</f>
        <v/>
      </c>
      <c r="R101" s="353" t="str">
        <f>CONCATENATE('Fy1 mål alla nivåer'!R107)</f>
        <v/>
      </c>
      <c r="S101" s="353" t="str">
        <f>CONCATENATE('Fy1 mål alla nivåer'!S107)</f>
        <v/>
      </c>
      <c r="T101" s="353" t="str">
        <f>CONCATENATE('Fy1 mål alla nivåer'!T107)</f>
        <v/>
      </c>
      <c r="U101" s="353" t="str">
        <f>CONCATENATE('Fy1 mål alla nivåer'!U107)</f>
        <v/>
      </c>
      <c r="V101" s="353" t="str">
        <f>CONCATENATE('Fy1 mål alla nivåer'!V107)</f>
        <v/>
      </c>
      <c r="W101" s="353" t="str">
        <f>CONCATENATE('Fy1 mål alla nivåer'!W107)</f>
        <v/>
      </c>
      <c r="X101" s="353" t="str">
        <f>CONCATENATE('Fy1 mål alla nivåer'!X107)</f>
        <v/>
      </c>
      <c r="Y101" s="353" t="str">
        <f>CONCATENATE('Fy1 mål alla nivåer'!Y107)</f>
        <v/>
      </c>
      <c r="Z101" s="353" t="str">
        <f>CONCATENATE('Fy1 mål alla nivåer'!Z107)</f>
        <v/>
      </c>
      <c r="AA101" s="353" t="str">
        <f>CONCATENATE('Fy1 mål alla nivåer'!AA107)</f>
        <v/>
      </c>
      <c r="AB101" s="353" t="str">
        <f>CONCATENATE('Fy1 mål alla nivåer'!AB107)</f>
        <v/>
      </c>
      <c r="AC101" s="353" t="str">
        <f>CONCATENATE('Fy1 mål alla nivåer'!AC107)</f>
        <v/>
      </c>
      <c r="AD101" s="353" t="str">
        <f>CONCATENATE('Fy1 mål alla nivåer'!AD107)</f>
        <v/>
      </c>
      <c r="AE101" s="353" t="str">
        <f>CONCATENATE('Fy1 mål alla nivåer'!AE107)</f>
        <v/>
      </c>
      <c r="AF101" s="353" t="str">
        <f>CONCATENATE('Fy1 mål alla nivåer'!AF107)</f>
        <v/>
      </c>
      <c r="AG101" s="353" t="str">
        <f>CONCATENATE('Fy1 mål alla nivåer'!AG107)</f>
        <v/>
      </c>
      <c r="AH101" s="353" t="str">
        <f>CONCATENATE('Fy1 mål alla nivåer'!AH107)</f>
        <v/>
      </c>
      <c r="AI101" s="353" t="str">
        <f>CONCATENATE('Fy1 mål alla nivåer'!AI107)</f>
        <v/>
      </c>
      <c r="AJ101" s="353" t="str">
        <f>CONCATENATE('Fy1 mål alla nivåer'!AJ107)</f>
        <v/>
      </c>
      <c r="AK101" s="353" t="str">
        <f>CONCATENATE('Fy1 mål alla nivåer'!AK107)</f>
        <v/>
      </c>
      <c r="AL101" s="353" t="str">
        <f>CONCATENATE('Fy1 mål alla nivåer'!AL107)</f>
        <v/>
      </c>
      <c r="AM101" s="353" t="str">
        <f>CONCATENATE('Fy1 mål alla nivåer'!AM107)</f>
        <v/>
      </c>
      <c r="AN101" s="353" t="str">
        <f>CONCATENATE('Fy1 mål alla nivåer'!AN107)</f>
        <v/>
      </c>
      <c r="AO101" s="353" t="str">
        <f>CONCATENATE('Fy1 mål alla nivåer'!AO107)</f>
        <v/>
      </c>
      <c r="AP101" s="353" t="str">
        <f>CONCATENATE('Fy1 mål alla nivåer'!AP107)</f>
        <v/>
      </c>
      <c r="AQ101" s="353" t="str">
        <f>CONCATENATE('Fy1 mål alla nivåer'!AQ107)</f>
        <v/>
      </c>
      <c r="AR101" s="353" t="str">
        <f>CONCATENATE('Fy1 mål alla nivåer'!AR107)</f>
        <v/>
      </c>
      <c r="AS101" s="353" t="str">
        <f>CONCATENATE('Fy1 mål alla nivåer'!AS107)</f>
        <v/>
      </c>
      <c r="AT101" s="353" t="str">
        <f>CONCATENATE('Fy1 mål alla nivåer'!AT107)</f>
        <v/>
      </c>
      <c r="AU101" s="353" t="str">
        <f>CONCATENATE('Fy1 mål alla nivåer'!AU107)</f>
        <v/>
      </c>
      <c r="AV101" s="353" t="str">
        <f>CONCATENATE('Fy1 mål alla nivåer'!AV107)</f>
        <v/>
      </c>
      <c r="AW101" s="353" t="str">
        <f>CONCATENATE('Fy1 mål alla nivåer'!AW107)</f>
        <v/>
      </c>
      <c r="AX101" s="353" t="str">
        <f>CONCATENATE('Fy1 mål alla nivåer'!AX107)</f>
        <v/>
      </c>
      <c r="AY101" s="353" t="str">
        <f>CONCATENATE('Fy1 mål alla nivåer'!AY107)</f>
        <v/>
      </c>
      <c r="AZ101" s="353" t="str">
        <f>CONCATENATE('Fy1 mål alla nivåer'!AZ107)</f>
        <v/>
      </c>
      <c r="BA101" s="353" t="str">
        <f>CONCATENATE('Fy1 mål alla nivåer'!BA107)</f>
        <v/>
      </c>
      <c r="BB101" s="353" t="str">
        <f>CONCATENATE('Fy1 mål alla nivåer'!BB107)</f>
        <v/>
      </c>
      <c r="BC101" s="353" t="str">
        <f>CONCATENATE('Fy1 mål alla nivåer'!BC107)</f>
        <v/>
      </c>
      <c r="BD101" s="353" t="str">
        <f>CONCATENATE('Fy1 mål alla nivåer'!BD107)</f>
        <v/>
      </c>
      <c r="BE101" s="353" t="str">
        <f>CONCATENATE('Fy1 mål alla nivåer'!BE107)</f>
        <v/>
      </c>
      <c r="BF101" s="353" t="str">
        <f>CONCATENATE('Fy1 mål alla nivåer'!BF107)</f>
        <v/>
      </c>
      <c r="BG101" s="353" t="str">
        <f>CONCATENATE('Fy1 mål alla nivåer'!BG107)</f>
        <v/>
      </c>
      <c r="BH101" s="353" t="str">
        <f>CONCATENATE('Fy1 mål alla nivåer'!BH107)</f>
        <v/>
      </c>
      <c r="BI101" s="353" t="str">
        <f>CONCATENATE('Fy1 mål alla nivåer'!BI107)</f>
        <v/>
      </c>
      <c r="BJ101" s="353" t="str">
        <f>CONCATENATE('Fy1 mål alla nivåer'!BJ107)</f>
        <v/>
      </c>
      <c r="BK101" s="353" t="str">
        <f>CONCATENATE('Fy1 mål alla nivåer'!BK107)</f>
        <v/>
      </c>
      <c r="BL101" s="353" t="str">
        <f>CONCATENATE('Fy1 mål alla nivåer'!BL107)</f>
        <v/>
      </c>
      <c r="BM101" s="353" t="str">
        <f>CONCATENATE('Fy1 mål alla nivåer'!BM107)</f>
        <v/>
      </c>
      <c r="BN101" s="353" t="str">
        <f>CONCATENATE('Fy1 mål alla nivåer'!CL107)</f>
        <v/>
      </c>
      <c r="BO101" s="353" t="str">
        <f>CONCATENATE('Fy1 mål alla nivåer'!CM107)</f>
        <v>X</v>
      </c>
      <c r="BP101" s="353" t="str">
        <f>CONCATENATE('Fy1 mål alla nivåer'!CN107)</f>
        <v>0</v>
      </c>
      <c r="BQ101" s="353" t="str">
        <f>CONCATENATE('Fy1 mål alla nivåer'!CO107)</f>
        <v>0</v>
      </c>
      <c r="BR101" s="353" t="str">
        <f>CONCATENATE('Fy1 mål alla nivåer'!CP107)</f>
        <v>0</v>
      </c>
      <c r="BS101" s="353" t="str">
        <f>CONCATENATE('Fy1 mål alla nivåer'!CQ107)</f>
        <v>0</v>
      </c>
      <c r="BT101" s="353" t="str">
        <f>CONCATENATE('Fy1 mål alla nivåer'!CR107)</f>
        <v>0</v>
      </c>
      <c r="BU101" s="353" t="str">
        <f>CONCATENATE('Fy1 mål alla nivåer'!CS107)</f>
        <v>0</v>
      </c>
      <c r="BV101" s="353" t="str">
        <f>CONCATENATE('Fy1 mål alla nivåer'!CT107)</f>
        <v>F</v>
      </c>
      <c r="BW101" s="324"/>
      <c r="BX101" s="354">
        <v>96</v>
      </c>
    </row>
    <row r="102" spans="1:76" ht="15" x14ac:dyDescent="0.25">
      <c r="A102" s="365" t="str">
        <f>CONCATENATE('Fy1 mål alla nivåer'!A108)</f>
        <v/>
      </c>
      <c r="B102" s="365" t="str">
        <f>CONCATENATE('Fy1 mål alla nivåer'!B108)</f>
        <v>Elev 97</v>
      </c>
      <c r="C102" s="365" t="str">
        <f>CONCATENATE('Fy1 mål alla nivåer'!C108)</f>
        <v/>
      </c>
      <c r="D102" s="365" t="str">
        <f>CONCATENATE('Fy1 mål alla nivåer'!D108)</f>
        <v/>
      </c>
      <c r="E102" s="365" t="str">
        <f>CONCATENATE('Fy1 mål alla nivåer'!E108)</f>
        <v/>
      </c>
      <c r="F102" s="353" t="str">
        <f>CONCATENATE('Fy1 mål alla nivåer'!F108)</f>
        <v/>
      </c>
      <c r="G102" s="353" t="str">
        <f>CONCATENATE('Fy1 mål alla nivåer'!G108)</f>
        <v/>
      </c>
      <c r="H102" s="353" t="str">
        <f>CONCATENATE('Fy1 mål alla nivåer'!H108)</f>
        <v/>
      </c>
      <c r="I102" s="353" t="str">
        <f>CONCATENATE('Fy1 mål alla nivåer'!I108)</f>
        <v/>
      </c>
      <c r="J102" s="353" t="str">
        <f>CONCATENATE('Fy1 mål alla nivåer'!J108)</f>
        <v/>
      </c>
      <c r="K102" s="353" t="str">
        <f>CONCATENATE('Fy1 mål alla nivåer'!K108)</f>
        <v/>
      </c>
      <c r="L102" s="353" t="str">
        <f>CONCATENATE('Fy1 mål alla nivåer'!L108)</f>
        <v/>
      </c>
      <c r="M102" s="353" t="str">
        <f>CONCATENATE('Fy1 mål alla nivåer'!M108)</f>
        <v/>
      </c>
      <c r="N102" s="353" t="str">
        <f>CONCATENATE('Fy1 mål alla nivåer'!N108)</f>
        <v/>
      </c>
      <c r="O102" s="353" t="str">
        <f>CONCATENATE('Fy1 mål alla nivåer'!O108)</f>
        <v/>
      </c>
      <c r="P102" s="353" t="str">
        <f>CONCATENATE('Fy1 mål alla nivåer'!P108)</f>
        <v/>
      </c>
      <c r="Q102" s="353" t="str">
        <f>CONCATENATE('Fy1 mål alla nivåer'!Q108)</f>
        <v/>
      </c>
      <c r="R102" s="353" t="str">
        <f>CONCATENATE('Fy1 mål alla nivåer'!R108)</f>
        <v/>
      </c>
      <c r="S102" s="353" t="str">
        <f>CONCATENATE('Fy1 mål alla nivåer'!S108)</f>
        <v/>
      </c>
      <c r="T102" s="353" t="str">
        <f>CONCATENATE('Fy1 mål alla nivåer'!T108)</f>
        <v/>
      </c>
      <c r="U102" s="353" t="str">
        <f>CONCATENATE('Fy1 mål alla nivåer'!U108)</f>
        <v/>
      </c>
      <c r="V102" s="353" t="str">
        <f>CONCATENATE('Fy1 mål alla nivåer'!V108)</f>
        <v/>
      </c>
      <c r="W102" s="353" t="str">
        <f>CONCATENATE('Fy1 mål alla nivåer'!W108)</f>
        <v/>
      </c>
      <c r="X102" s="353" t="str">
        <f>CONCATENATE('Fy1 mål alla nivåer'!X108)</f>
        <v/>
      </c>
      <c r="Y102" s="353" t="str">
        <f>CONCATENATE('Fy1 mål alla nivåer'!Y108)</f>
        <v/>
      </c>
      <c r="Z102" s="353" t="str">
        <f>CONCATENATE('Fy1 mål alla nivåer'!Z108)</f>
        <v/>
      </c>
      <c r="AA102" s="353" t="str">
        <f>CONCATENATE('Fy1 mål alla nivåer'!AA108)</f>
        <v/>
      </c>
      <c r="AB102" s="353" t="str">
        <f>CONCATENATE('Fy1 mål alla nivåer'!AB108)</f>
        <v/>
      </c>
      <c r="AC102" s="353" t="str">
        <f>CONCATENATE('Fy1 mål alla nivåer'!AC108)</f>
        <v/>
      </c>
      <c r="AD102" s="353" t="str">
        <f>CONCATENATE('Fy1 mål alla nivåer'!AD108)</f>
        <v/>
      </c>
      <c r="AE102" s="353" t="str">
        <f>CONCATENATE('Fy1 mål alla nivåer'!AE108)</f>
        <v/>
      </c>
      <c r="AF102" s="353" t="str">
        <f>CONCATENATE('Fy1 mål alla nivåer'!AF108)</f>
        <v/>
      </c>
      <c r="AG102" s="353" t="str">
        <f>CONCATENATE('Fy1 mål alla nivåer'!AG108)</f>
        <v/>
      </c>
      <c r="AH102" s="353" t="str">
        <f>CONCATENATE('Fy1 mål alla nivåer'!AH108)</f>
        <v/>
      </c>
      <c r="AI102" s="353" t="str">
        <f>CONCATENATE('Fy1 mål alla nivåer'!AI108)</f>
        <v/>
      </c>
      <c r="AJ102" s="353" t="str">
        <f>CONCATENATE('Fy1 mål alla nivåer'!AJ108)</f>
        <v/>
      </c>
      <c r="AK102" s="353" t="str">
        <f>CONCATENATE('Fy1 mål alla nivåer'!AK108)</f>
        <v/>
      </c>
      <c r="AL102" s="353" t="str">
        <f>CONCATENATE('Fy1 mål alla nivåer'!AL108)</f>
        <v/>
      </c>
      <c r="AM102" s="353" t="str">
        <f>CONCATENATE('Fy1 mål alla nivåer'!AM108)</f>
        <v/>
      </c>
      <c r="AN102" s="353" t="str">
        <f>CONCATENATE('Fy1 mål alla nivåer'!AN108)</f>
        <v/>
      </c>
      <c r="AO102" s="353" t="str">
        <f>CONCATENATE('Fy1 mål alla nivåer'!AO108)</f>
        <v/>
      </c>
      <c r="AP102" s="353" t="str">
        <f>CONCATENATE('Fy1 mål alla nivåer'!AP108)</f>
        <v/>
      </c>
      <c r="AQ102" s="353" t="str">
        <f>CONCATENATE('Fy1 mål alla nivåer'!AQ108)</f>
        <v/>
      </c>
      <c r="AR102" s="353" t="str">
        <f>CONCATENATE('Fy1 mål alla nivåer'!AR108)</f>
        <v/>
      </c>
      <c r="AS102" s="353" t="str">
        <f>CONCATENATE('Fy1 mål alla nivåer'!AS108)</f>
        <v/>
      </c>
      <c r="AT102" s="353" t="str">
        <f>CONCATENATE('Fy1 mål alla nivåer'!AT108)</f>
        <v/>
      </c>
      <c r="AU102" s="353" t="str">
        <f>CONCATENATE('Fy1 mål alla nivåer'!AU108)</f>
        <v/>
      </c>
      <c r="AV102" s="353" t="str">
        <f>CONCATENATE('Fy1 mål alla nivåer'!AV108)</f>
        <v/>
      </c>
      <c r="AW102" s="353" t="str">
        <f>CONCATENATE('Fy1 mål alla nivåer'!AW108)</f>
        <v/>
      </c>
      <c r="AX102" s="353" t="str">
        <f>CONCATENATE('Fy1 mål alla nivåer'!AX108)</f>
        <v/>
      </c>
      <c r="AY102" s="353" t="str">
        <f>CONCATENATE('Fy1 mål alla nivåer'!AY108)</f>
        <v/>
      </c>
      <c r="AZ102" s="353" t="str">
        <f>CONCATENATE('Fy1 mål alla nivåer'!AZ108)</f>
        <v/>
      </c>
      <c r="BA102" s="353" t="str">
        <f>CONCATENATE('Fy1 mål alla nivåer'!BA108)</f>
        <v/>
      </c>
      <c r="BB102" s="353" t="str">
        <f>CONCATENATE('Fy1 mål alla nivåer'!BB108)</f>
        <v/>
      </c>
      <c r="BC102" s="353" t="str">
        <f>CONCATENATE('Fy1 mål alla nivåer'!BC108)</f>
        <v/>
      </c>
      <c r="BD102" s="353" t="str">
        <f>CONCATENATE('Fy1 mål alla nivåer'!BD108)</f>
        <v/>
      </c>
      <c r="BE102" s="353" t="str">
        <f>CONCATENATE('Fy1 mål alla nivåer'!BE108)</f>
        <v/>
      </c>
      <c r="BF102" s="353" t="str">
        <f>CONCATENATE('Fy1 mål alla nivåer'!BF108)</f>
        <v/>
      </c>
      <c r="BG102" s="353" t="str">
        <f>CONCATENATE('Fy1 mål alla nivåer'!BG108)</f>
        <v/>
      </c>
      <c r="BH102" s="353" t="str">
        <f>CONCATENATE('Fy1 mål alla nivåer'!BH108)</f>
        <v/>
      </c>
      <c r="BI102" s="353" t="str">
        <f>CONCATENATE('Fy1 mål alla nivåer'!BI108)</f>
        <v/>
      </c>
      <c r="BJ102" s="353" t="str">
        <f>CONCATENATE('Fy1 mål alla nivåer'!BJ108)</f>
        <v/>
      </c>
      <c r="BK102" s="353" t="str">
        <f>CONCATENATE('Fy1 mål alla nivåer'!BK108)</f>
        <v/>
      </c>
      <c r="BL102" s="353" t="str">
        <f>CONCATENATE('Fy1 mål alla nivåer'!BL108)</f>
        <v/>
      </c>
      <c r="BM102" s="353" t="str">
        <f>CONCATENATE('Fy1 mål alla nivåer'!BM108)</f>
        <v/>
      </c>
      <c r="BN102" s="353" t="str">
        <f>CONCATENATE('Fy1 mål alla nivåer'!CL108)</f>
        <v/>
      </c>
      <c r="BO102" s="353" t="str">
        <f>CONCATENATE('Fy1 mål alla nivåer'!CM108)</f>
        <v>X</v>
      </c>
      <c r="BP102" s="353" t="str">
        <f>CONCATENATE('Fy1 mål alla nivåer'!CN108)</f>
        <v>0</v>
      </c>
      <c r="BQ102" s="353" t="str">
        <f>CONCATENATE('Fy1 mål alla nivåer'!CO108)</f>
        <v>0</v>
      </c>
      <c r="BR102" s="353" t="str">
        <f>CONCATENATE('Fy1 mål alla nivåer'!CP108)</f>
        <v>0</v>
      </c>
      <c r="BS102" s="353" t="str">
        <f>CONCATENATE('Fy1 mål alla nivåer'!CQ108)</f>
        <v>0</v>
      </c>
      <c r="BT102" s="353" t="str">
        <f>CONCATENATE('Fy1 mål alla nivåer'!CR108)</f>
        <v>0</v>
      </c>
      <c r="BU102" s="353" t="str">
        <f>CONCATENATE('Fy1 mål alla nivåer'!CS108)</f>
        <v>0</v>
      </c>
      <c r="BV102" s="353" t="str">
        <f>CONCATENATE('Fy1 mål alla nivåer'!CT108)</f>
        <v>F</v>
      </c>
      <c r="BW102" s="324"/>
      <c r="BX102" s="354">
        <v>97</v>
      </c>
    </row>
    <row r="103" spans="1:76" ht="15" x14ac:dyDescent="0.25">
      <c r="A103" s="365" t="str">
        <f>CONCATENATE('Fy1 mål alla nivåer'!A109)</f>
        <v/>
      </c>
      <c r="B103" s="365" t="str">
        <f>CONCATENATE('Fy1 mål alla nivåer'!B109)</f>
        <v>Elev 98</v>
      </c>
      <c r="C103" s="365" t="str">
        <f>CONCATENATE('Fy1 mål alla nivåer'!C109)</f>
        <v/>
      </c>
      <c r="D103" s="365" t="str">
        <f>CONCATENATE('Fy1 mål alla nivåer'!D109)</f>
        <v/>
      </c>
      <c r="E103" s="365" t="str">
        <f>CONCATENATE('Fy1 mål alla nivåer'!E109)</f>
        <v/>
      </c>
      <c r="F103" s="353" t="str">
        <f>CONCATENATE('Fy1 mål alla nivåer'!F109)</f>
        <v/>
      </c>
      <c r="G103" s="353" t="str">
        <f>CONCATENATE('Fy1 mål alla nivåer'!G109)</f>
        <v/>
      </c>
      <c r="H103" s="353" t="str">
        <f>CONCATENATE('Fy1 mål alla nivåer'!H109)</f>
        <v/>
      </c>
      <c r="I103" s="353" t="str">
        <f>CONCATENATE('Fy1 mål alla nivåer'!I109)</f>
        <v/>
      </c>
      <c r="J103" s="353" t="str">
        <f>CONCATENATE('Fy1 mål alla nivåer'!J109)</f>
        <v/>
      </c>
      <c r="K103" s="353" t="str">
        <f>CONCATENATE('Fy1 mål alla nivåer'!K109)</f>
        <v/>
      </c>
      <c r="L103" s="353" t="str">
        <f>CONCATENATE('Fy1 mål alla nivåer'!L109)</f>
        <v/>
      </c>
      <c r="M103" s="353" t="str">
        <f>CONCATENATE('Fy1 mål alla nivåer'!M109)</f>
        <v/>
      </c>
      <c r="N103" s="353" t="str">
        <f>CONCATENATE('Fy1 mål alla nivåer'!N109)</f>
        <v/>
      </c>
      <c r="O103" s="353" t="str">
        <f>CONCATENATE('Fy1 mål alla nivåer'!O109)</f>
        <v/>
      </c>
      <c r="P103" s="353" t="str">
        <f>CONCATENATE('Fy1 mål alla nivåer'!P109)</f>
        <v/>
      </c>
      <c r="Q103" s="353" t="str">
        <f>CONCATENATE('Fy1 mål alla nivåer'!Q109)</f>
        <v/>
      </c>
      <c r="R103" s="353" t="str">
        <f>CONCATENATE('Fy1 mål alla nivåer'!R109)</f>
        <v/>
      </c>
      <c r="S103" s="353" t="str">
        <f>CONCATENATE('Fy1 mål alla nivåer'!S109)</f>
        <v/>
      </c>
      <c r="T103" s="353" t="str">
        <f>CONCATENATE('Fy1 mål alla nivåer'!T109)</f>
        <v/>
      </c>
      <c r="U103" s="353" t="str">
        <f>CONCATENATE('Fy1 mål alla nivåer'!U109)</f>
        <v/>
      </c>
      <c r="V103" s="353" t="str">
        <f>CONCATENATE('Fy1 mål alla nivåer'!V109)</f>
        <v/>
      </c>
      <c r="W103" s="353" t="str">
        <f>CONCATENATE('Fy1 mål alla nivåer'!W109)</f>
        <v/>
      </c>
      <c r="X103" s="353" t="str">
        <f>CONCATENATE('Fy1 mål alla nivåer'!X109)</f>
        <v/>
      </c>
      <c r="Y103" s="353" t="str">
        <f>CONCATENATE('Fy1 mål alla nivåer'!Y109)</f>
        <v/>
      </c>
      <c r="Z103" s="353" t="str">
        <f>CONCATENATE('Fy1 mål alla nivåer'!Z109)</f>
        <v/>
      </c>
      <c r="AA103" s="353" t="str">
        <f>CONCATENATE('Fy1 mål alla nivåer'!AA109)</f>
        <v/>
      </c>
      <c r="AB103" s="353" t="str">
        <f>CONCATENATE('Fy1 mål alla nivåer'!AB109)</f>
        <v/>
      </c>
      <c r="AC103" s="353" t="str">
        <f>CONCATENATE('Fy1 mål alla nivåer'!AC109)</f>
        <v/>
      </c>
      <c r="AD103" s="353" t="str">
        <f>CONCATENATE('Fy1 mål alla nivåer'!AD109)</f>
        <v/>
      </c>
      <c r="AE103" s="353" t="str">
        <f>CONCATENATE('Fy1 mål alla nivåer'!AE109)</f>
        <v/>
      </c>
      <c r="AF103" s="353" t="str">
        <f>CONCATENATE('Fy1 mål alla nivåer'!AF109)</f>
        <v/>
      </c>
      <c r="AG103" s="353" t="str">
        <f>CONCATENATE('Fy1 mål alla nivåer'!AG109)</f>
        <v/>
      </c>
      <c r="AH103" s="353" t="str">
        <f>CONCATENATE('Fy1 mål alla nivåer'!AH109)</f>
        <v/>
      </c>
      <c r="AI103" s="353" t="str">
        <f>CONCATENATE('Fy1 mål alla nivåer'!AI109)</f>
        <v/>
      </c>
      <c r="AJ103" s="353" t="str">
        <f>CONCATENATE('Fy1 mål alla nivåer'!AJ109)</f>
        <v/>
      </c>
      <c r="AK103" s="353" t="str">
        <f>CONCATENATE('Fy1 mål alla nivåer'!AK109)</f>
        <v/>
      </c>
      <c r="AL103" s="353" t="str">
        <f>CONCATENATE('Fy1 mål alla nivåer'!AL109)</f>
        <v/>
      </c>
      <c r="AM103" s="353" t="str">
        <f>CONCATENATE('Fy1 mål alla nivåer'!AM109)</f>
        <v/>
      </c>
      <c r="AN103" s="353" t="str">
        <f>CONCATENATE('Fy1 mål alla nivåer'!AN109)</f>
        <v/>
      </c>
      <c r="AO103" s="353" t="str">
        <f>CONCATENATE('Fy1 mål alla nivåer'!AO109)</f>
        <v/>
      </c>
      <c r="AP103" s="353" t="str">
        <f>CONCATENATE('Fy1 mål alla nivåer'!AP109)</f>
        <v/>
      </c>
      <c r="AQ103" s="353" t="str">
        <f>CONCATENATE('Fy1 mål alla nivåer'!AQ109)</f>
        <v/>
      </c>
      <c r="AR103" s="353" t="str">
        <f>CONCATENATE('Fy1 mål alla nivåer'!AR109)</f>
        <v/>
      </c>
      <c r="AS103" s="353" t="str">
        <f>CONCATENATE('Fy1 mål alla nivåer'!AS109)</f>
        <v/>
      </c>
      <c r="AT103" s="353" t="str">
        <f>CONCATENATE('Fy1 mål alla nivåer'!AT109)</f>
        <v/>
      </c>
      <c r="AU103" s="353" t="str">
        <f>CONCATENATE('Fy1 mål alla nivåer'!AU109)</f>
        <v/>
      </c>
      <c r="AV103" s="353" t="str">
        <f>CONCATENATE('Fy1 mål alla nivåer'!AV109)</f>
        <v/>
      </c>
      <c r="AW103" s="353" t="str">
        <f>CONCATENATE('Fy1 mål alla nivåer'!AW109)</f>
        <v/>
      </c>
      <c r="AX103" s="353" t="str">
        <f>CONCATENATE('Fy1 mål alla nivåer'!AX109)</f>
        <v/>
      </c>
      <c r="AY103" s="353" t="str">
        <f>CONCATENATE('Fy1 mål alla nivåer'!AY109)</f>
        <v/>
      </c>
      <c r="AZ103" s="353" t="str">
        <f>CONCATENATE('Fy1 mål alla nivåer'!AZ109)</f>
        <v/>
      </c>
      <c r="BA103" s="353" t="str">
        <f>CONCATENATE('Fy1 mål alla nivåer'!BA109)</f>
        <v/>
      </c>
      <c r="BB103" s="353" t="str">
        <f>CONCATENATE('Fy1 mål alla nivåer'!BB109)</f>
        <v/>
      </c>
      <c r="BC103" s="353" t="str">
        <f>CONCATENATE('Fy1 mål alla nivåer'!BC109)</f>
        <v/>
      </c>
      <c r="BD103" s="353" t="str">
        <f>CONCATENATE('Fy1 mål alla nivåer'!BD109)</f>
        <v/>
      </c>
      <c r="BE103" s="353" t="str">
        <f>CONCATENATE('Fy1 mål alla nivåer'!BE109)</f>
        <v/>
      </c>
      <c r="BF103" s="353" t="str">
        <f>CONCATENATE('Fy1 mål alla nivåer'!BF109)</f>
        <v/>
      </c>
      <c r="BG103" s="353" t="str">
        <f>CONCATENATE('Fy1 mål alla nivåer'!BG109)</f>
        <v/>
      </c>
      <c r="BH103" s="353" t="str">
        <f>CONCATENATE('Fy1 mål alla nivåer'!BH109)</f>
        <v/>
      </c>
      <c r="BI103" s="353" t="str">
        <f>CONCATENATE('Fy1 mål alla nivåer'!BI109)</f>
        <v/>
      </c>
      <c r="BJ103" s="353" t="str">
        <f>CONCATENATE('Fy1 mål alla nivåer'!BJ109)</f>
        <v/>
      </c>
      <c r="BK103" s="353" t="str">
        <f>CONCATENATE('Fy1 mål alla nivåer'!BK109)</f>
        <v/>
      </c>
      <c r="BL103" s="353" t="str">
        <f>CONCATENATE('Fy1 mål alla nivåer'!BL109)</f>
        <v/>
      </c>
      <c r="BM103" s="353" t="str">
        <f>CONCATENATE('Fy1 mål alla nivåer'!BM109)</f>
        <v/>
      </c>
      <c r="BN103" s="353" t="str">
        <f>CONCATENATE('Fy1 mål alla nivåer'!CL109)</f>
        <v/>
      </c>
      <c r="BO103" s="353" t="str">
        <f>CONCATENATE('Fy1 mål alla nivåer'!CM109)</f>
        <v>X</v>
      </c>
      <c r="BP103" s="353" t="str">
        <f>CONCATENATE('Fy1 mål alla nivåer'!CN109)</f>
        <v>0</v>
      </c>
      <c r="BQ103" s="353" t="str">
        <f>CONCATENATE('Fy1 mål alla nivåer'!CO109)</f>
        <v>0</v>
      </c>
      <c r="BR103" s="353" t="str">
        <f>CONCATENATE('Fy1 mål alla nivåer'!CP109)</f>
        <v>0</v>
      </c>
      <c r="BS103" s="353" t="str">
        <f>CONCATENATE('Fy1 mål alla nivåer'!CQ109)</f>
        <v>0</v>
      </c>
      <c r="BT103" s="353" t="str">
        <f>CONCATENATE('Fy1 mål alla nivåer'!CR109)</f>
        <v>0</v>
      </c>
      <c r="BU103" s="353" t="str">
        <f>CONCATENATE('Fy1 mål alla nivåer'!CS109)</f>
        <v>0</v>
      </c>
      <c r="BV103" s="353" t="str">
        <f>CONCATENATE('Fy1 mål alla nivåer'!CT109)</f>
        <v>F</v>
      </c>
      <c r="BW103" s="324"/>
      <c r="BX103" s="354">
        <v>98</v>
      </c>
    </row>
    <row r="104" spans="1:76" ht="15" x14ac:dyDescent="0.25">
      <c r="A104" s="365" t="str">
        <f>CONCATENATE('Fy1 mål alla nivåer'!A110)</f>
        <v/>
      </c>
      <c r="B104" s="365" t="str">
        <f>CONCATENATE('Fy1 mål alla nivåer'!B110)</f>
        <v>Elev 99</v>
      </c>
      <c r="C104" s="365" t="str">
        <f>CONCATENATE('Fy1 mål alla nivåer'!C110)</f>
        <v/>
      </c>
      <c r="D104" s="365" t="str">
        <f>CONCATENATE('Fy1 mål alla nivåer'!D110)</f>
        <v/>
      </c>
      <c r="E104" s="365" t="str">
        <f>CONCATENATE('Fy1 mål alla nivåer'!E110)</f>
        <v/>
      </c>
      <c r="F104" s="353" t="str">
        <f>CONCATENATE('Fy1 mål alla nivåer'!F110)</f>
        <v/>
      </c>
      <c r="G104" s="353" t="str">
        <f>CONCATENATE('Fy1 mål alla nivåer'!G110)</f>
        <v/>
      </c>
      <c r="H104" s="353" t="str">
        <f>CONCATENATE('Fy1 mål alla nivåer'!H110)</f>
        <v/>
      </c>
      <c r="I104" s="353" t="str">
        <f>CONCATENATE('Fy1 mål alla nivåer'!I110)</f>
        <v/>
      </c>
      <c r="J104" s="353" t="str">
        <f>CONCATENATE('Fy1 mål alla nivåer'!J110)</f>
        <v/>
      </c>
      <c r="K104" s="353" t="str">
        <f>CONCATENATE('Fy1 mål alla nivåer'!K110)</f>
        <v/>
      </c>
      <c r="L104" s="353" t="str">
        <f>CONCATENATE('Fy1 mål alla nivåer'!L110)</f>
        <v/>
      </c>
      <c r="M104" s="353" t="str">
        <f>CONCATENATE('Fy1 mål alla nivåer'!M110)</f>
        <v/>
      </c>
      <c r="N104" s="353" t="str">
        <f>CONCATENATE('Fy1 mål alla nivåer'!N110)</f>
        <v/>
      </c>
      <c r="O104" s="353" t="str">
        <f>CONCATENATE('Fy1 mål alla nivåer'!O110)</f>
        <v/>
      </c>
      <c r="P104" s="353" t="str">
        <f>CONCATENATE('Fy1 mål alla nivåer'!P110)</f>
        <v/>
      </c>
      <c r="Q104" s="353" t="str">
        <f>CONCATENATE('Fy1 mål alla nivåer'!Q110)</f>
        <v/>
      </c>
      <c r="R104" s="353" t="str">
        <f>CONCATENATE('Fy1 mål alla nivåer'!R110)</f>
        <v/>
      </c>
      <c r="S104" s="353" t="str">
        <f>CONCATENATE('Fy1 mål alla nivåer'!S110)</f>
        <v/>
      </c>
      <c r="T104" s="353" t="str">
        <f>CONCATENATE('Fy1 mål alla nivåer'!T110)</f>
        <v/>
      </c>
      <c r="U104" s="353" t="str">
        <f>CONCATENATE('Fy1 mål alla nivåer'!U110)</f>
        <v/>
      </c>
      <c r="V104" s="353" t="str">
        <f>CONCATENATE('Fy1 mål alla nivåer'!V110)</f>
        <v/>
      </c>
      <c r="W104" s="353" t="str">
        <f>CONCATENATE('Fy1 mål alla nivåer'!W110)</f>
        <v/>
      </c>
      <c r="X104" s="353" t="str">
        <f>CONCATENATE('Fy1 mål alla nivåer'!X110)</f>
        <v/>
      </c>
      <c r="Y104" s="353" t="str">
        <f>CONCATENATE('Fy1 mål alla nivåer'!Y110)</f>
        <v/>
      </c>
      <c r="Z104" s="353" t="str">
        <f>CONCATENATE('Fy1 mål alla nivåer'!Z110)</f>
        <v/>
      </c>
      <c r="AA104" s="353" t="str">
        <f>CONCATENATE('Fy1 mål alla nivåer'!AA110)</f>
        <v/>
      </c>
      <c r="AB104" s="353" t="str">
        <f>CONCATENATE('Fy1 mål alla nivåer'!AB110)</f>
        <v/>
      </c>
      <c r="AC104" s="353" t="str">
        <f>CONCATENATE('Fy1 mål alla nivåer'!AC110)</f>
        <v/>
      </c>
      <c r="AD104" s="353" t="str">
        <f>CONCATENATE('Fy1 mål alla nivåer'!AD110)</f>
        <v/>
      </c>
      <c r="AE104" s="353" t="str">
        <f>CONCATENATE('Fy1 mål alla nivåer'!AE110)</f>
        <v/>
      </c>
      <c r="AF104" s="353" t="str">
        <f>CONCATENATE('Fy1 mål alla nivåer'!AF110)</f>
        <v/>
      </c>
      <c r="AG104" s="353" t="str">
        <f>CONCATENATE('Fy1 mål alla nivåer'!AG110)</f>
        <v/>
      </c>
      <c r="AH104" s="353" t="str">
        <f>CONCATENATE('Fy1 mål alla nivåer'!AH110)</f>
        <v/>
      </c>
      <c r="AI104" s="353" t="str">
        <f>CONCATENATE('Fy1 mål alla nivåer'!AI110)</f>
        <v/>
      </c>
      <c r="AJ104" s="353" t="str">
        <f>CONCATENATE('Fy1 mål alla nivåer'!AJ110)</f>
        <v/>
      </c>
      <c r="AK104" s="353" t="str">
        <f>CONCATENATE('Fy1 mål alla nivåer'!AK110)</f>
        <v/>
      </c>
      <c r="AL104" s="353" t="str">
        <f>CONCATENATE('Fy1 mål alla nivåer'!AL110)</f>
        <v/>
      </c>
      <c r="AM104" s="353" t="str">
        <f>CONCATENATE('Fy1 mål alla nivåer'!AM110)</f>
        <v/>
      </c>
      <c r="AN104" s="353" t="str">
        <f>CONCATENATE('Fy1 mål alla nivåer'!AN110)</f>
        <v/>
      </c>
      <c r="AO104" s="353" t="str">
        <f>CONCATENATE('Fy1 mål alla nivåer'!AO110)</f>
        <v/>
      </c>
      <c r="AP104" s="353" t="str">
        <f>CONCATENATE('Fy1 mål alla nivåer'!AP110)</f>
        <v/>
      </c>
      <c r="AQ104" s="353" t="str">
        <f>CONCATENATE('Fy1 mål alla nivåer'!AQ110)</f>
        <v/>
      </c>
      <c r="AR104" s="353" t="str">
        <f>CONCATENATE('Fy1 mål alla nivåer'!AR110)</f>
        <v/>
      </c>
      <c r="AS104" s="353" t="str">
        <f>CONCATENATE('Fy1 mål alla nivåer'!AS110)</f>
        <v/>
      </c>
      <c r="AT104" s="353" t="str">
        <f>CONCATENATE('Fy1 mål alla nivåer'!AT110)</f>
        <v/>
      </c>
      <c r="AU104" s="353" t="str">
        <f>CONCATENATE('Fy1 mål alla nivåer'!AU110)</f>
        <v/>
      </c>
      <c r="AV104" s="353" t="str">
        <f>CONCATENATE('Fy1 mål alla nivåer'!AV110)</f>
        <v/>
      </c>
      <c r="AW104" s="353" t="str">
        <f>CONCATENATE('Fy1 mål alla nivåer'!AW110)</f>
        <v/>
      </c>
      <c r="AX104" s="353" t="str">
        <f>CONCATENATE('Fy1 mål alla nivåer'!AX110)</f>
        <v/>
      </c>
      <c r="AY104" s="353" t="str">
        <f>CONCATENATE('Fy1 mål alla nivåer'!AY110)</f>
        <v/>
      </c>
      <c r="AZ104" s="353" t="str">
        <f>CONCATENATE('Fy1 mål alla nivåer'!AZ110)</f>
        <v/>
      </c>
      <c r="BA104" s="353" t="str">
        <f>CONCATENATE('Fy1 mål alla nivåer'!BA110)</f>
        <v/>
      </c>
      <c r="BB104" s="353" t="str">
        <f>CONCATENATE('Fy1 mål alla nivåer'!BB110)</f>
        <v/>
      </c>
      <c r="BC104" s="353" t="str">
        <f>CONCATENATE('Fy1 mål alla nivåer'!BC110)</f>
        <v/>
      </c>
      <c r="BD104" s="353" t="str">
        <f>CONCATENATE('Fy1 mål alla nivåer'!BD110)</f>
        <v/>
      </c>
      <c r="BE104" s="353" t="str">
        <f>CONCATENATE('Fy1 mål alla nivåer'!BE110)</f>
        <v/>
      </c>
      <c r="BF104" s="353" t="str">
        <f>CONCATENATE('Fy1 mål alla nivåer'!BF110)</f>
        <v/>
      </c>
      <c r="BG104" s="353" t="str">
        <f>CONCATENATE('Fy1 mål alla nivåer'!BG110)</f>
        <v/>
      </c>
      <c r="BH104" s="353" t="str">
        <f>CONCATENATE('Fy1 mål alla nivåer'!BH110)</f>
        <v/>
      </c>
      <c r="BI104" s="353" t="str">
        <f>CONCATENATE('Fy1 mål alla nivåer'!BI110)</f>
        <v/>
      </c>
      <c r="BJ104" s="353" t="str">
        <f>CONCATENATE('Fy1 mål alla nivåer'!BJ110)</f>
        <v/>
      </c>
      <c r="BK104" s="353" t="str">
        <f>CONCATENATE('Fy1 mål alla nivåer'!BK110)</f>
        <v/>
      </c>
      <c r="BL104" s="353" t="str">
        <f>CONCATENATE('Fy1 mål alla nivåer'!BL110)</f>
        <v/>
      </c>
      <c r="BM104" s="353" t="str">
        <f>CONCATENATE('Fy1 mål alla nivåer'!BM110)</f>
        <v/>
      </c>
      <c r="BN104" s="353" t="str">
        <f>CONCATENATE('Fy1 mål alla nivåer'!CL110)</f>
        <v/>
      </c>
      <c r="BO104" s="353" t="str">
        <f>CONCATENATE('Fy1 mål alla nivåer'!CM110)</f>
        <v>X</v>
      </c>
      <c r="BP104" s="353" t="str">
        <f>CONCATENATE('Fy1 mål alla nivåer'!CN110)</f>
        <v>0</v>
      </c>
      <c r="BQ104" s="353" t="str">
        <f>CONCATENATE('Fy1 mål alla nivåer'!CO110)</f>
        <v>0</v>
      </c>
      <c r="BR104" s="353" t="str">
        <f>CONCATENATE('Fy1 mål alla nivåer'!CP110)</f>
        <v>0</v>
      </c>
      <c r="BS104" s="353" t="str">
        <f>CONCATENATE('Fy1 mål alla nivåer'!CQ110)</f>
        <v>0</v>
      </c>
      <c r="BT104" s="353" t="str">
        <f>CONCATENATE('Fy1 mål alla nivåer'!CR110)</f>
        <v>0</v>
      </c>
      <c r="BU104" s="353" t="str">
        <f>CONCATENATE('Fy1 mål alla nivåer'!CS110)</f>
        <v>0</v>
      </c>
      <c r="BV104" s="353" t="str">
        <f>CONCATENATE('Fy1 mål alla nivåer'!CT110)</f>
        <v>F</v>
      </c>
      <c r="BW104" s="324"/>
      <c r="BX104" s="354">
        <v>99</v>
      </c>
    </row>
    <row r="105" spans="1:76" ht="15" x14ac:dyDescent="0.25">
      <c r="A105" s="365" t="str">
        <f>CONCATENATE('Fy1 mål alla nivåer'!A111)</f>
        <v/>
      </c>
      <c r="B105" s="365" t="str">
        <f>CONCATENATE('Fy1 mål alla nivåer'!B111)</f>
        <v/>
      </c>
      <c r="C105" s="365" t="str">
        <f>CONCATENATE('Fy1 mål alla nivåer'!C111)</f>
        <v/>
      </c>
      <c r="D105" s="365" t="str">
        <f>CONCATENATE('Fy1 mål alla nivåer'!D111)</f>
        <v/>
      </c>
      <c r="E105" s="365" t="str">
        <f>CONCATENATE('Fy1 mål alla nivåer'!E111)</f>
        <v/>
      </c>
      <c r="F105" s="353" t="str">
        <f>CONCATENATE('Fy1 mål alla nivåer'!F111)</f>
        <v/>
      </c>
      <c r="G105" s="353" t="str">
        <f>CONCATENATE('Fy1 mål alla nivåer'!G111)</f>
        <v/>
      </c>
      <c r="H105" s="353" t="str">
        <f>CONCATENATE('Fy1 mål alla nivåer'!H111)</f>
        <v/>
      </c>
      <c r="I105" s="353" t="str">
        <f>CONCATENATE('Fy1 mål alla nivåer'!I111)</f>
        <v/>
      </c>
      <c r="J105" s="353" t="str">
        <f>CONCATENATE('Fy1 mål alla nivåer'!J111)</f>
        <v/>
      </c>
      <c r="K105" s="353" t="str">
        <f>CONCATENATE('Fy1 mål alla nivåer'!K111)</f>
        <v/>
      </c>
      <c r="L105" s="353" t="str">
        <f>CONCATENATE('Fy1 mål alla nivåer'!L111)</f>
        <v/>
      </c>
      <c r="M105" s="353" t="str">
        <f>CONCATENATE('Fy1 mål alla nivåer'!M111)</f>
        <v/>
      </c>
      <c r="N105" s="353" t="str">
        <f>CONCATENATE('Fy1 mål alla nivåer'!N111)</f>
        <v/>
      </c>
      <c r="O105" s="353" t="str">
        <f>CONCATENATE('Fy1 mål alla nivåer'!O111)</f>
        <v/>
      </c>
      <c r="P105" s="353" t="str">
        <f>CONCATENATE('Fy1 mål alla nivåer'!P111)</f>
        <v/>
      </c>
      <c r="Q105" s="353" t="str">
        <f>CONCATENATE('Fy1 mål alla nivåer'!Q111)</f>
        <v/>
      </c>
      <c r="R105" s="353" t="str">
        <f>CONCATENATE('Fy1 mål alla nivåer'!R111)</f>
        <v/>
      </c>
      <c r="S105" s="353" t="str">
        <f>CONCATENATE('Fy1 mål alla nivåer'!S111)</f>
        <v/>
      </c>
      <c r="T105" s="353" t="str">
        <f>CONCATENATE('Fy1 mål alla nivåer'!T111)</f>
        <v/>
      </c>
      <c r="U105" s="353" t="str">
        <f>CONCATENATE('Fy1 mål alla nivåer'!U111)</f>
        <v/>
      </c>
      <c r="V105" s="353" t="str">
        <f>CONCATENATE('Fy1 mål alla nivåer'!V111)</f>
        <v/>
      </c>
      <c r="W105" s="353" t="str">
        <f>CONCATENATE('Fy1 mål alla nivåer'!W111)</f>
        <v/>
      </c>
      <c r="X105" s="353" t="str">
        <f>CONCATENATE('Fy1 mål alla nivåer'!X111)</f>
        <v/>
      </c>
      <c r="Y105" s="353" t="str">
        <f>CONCATENATE('Fy1 mål alla nivåer'!Y111)</f>
        <v/>
      </c>
      <c r="Z105" s="353" t="str">
        <f>CONCATENATE('Fy1 mål alla nivåer'!Z111)</f>
        <v/>
      </c>
      <c r="AA105" s="353" t="str">
        <f>CONCATENATE('Fy1 mål alla nivåer'!AA111)</f>
        <v/>
      </c>
      <c r="AB105" s="353" t="str">
        <f>CONCATENATE('Fy1 mål alla nivåer'!AB111)</f>
        <v/>
      </c>
      <c r="AC105" s="353" t="str">
        <f>CONCATENATE('Fy1 mål alla nivåer'!AC111)</f>
        <v/>
      </c>
      <c r="AD105" s="353" t="str">
        <f>CONCATENATE('Fy1 mål alla nivåer'!AD111)</f>
        <v/>
      </c>
      <c r="AE105" s="353" t="str">
        <f>CONCATENATE('Fy1 mål alla nivåer'!AE111)</f>
        <v/>
      </c>
      <c r="AF105" s="353" t="str">
        <f>CONCATENATE('Fy1 mål alla nivåer'!AF111)</f>
        <v/>
      </c>
      <c r="AG105" s="353" t="str">
        <f>CONCATENATE('Fy1 mål alla nivåer'!AG111)</f>
        <v/>
      </c>
      <c r="AH105" s="353" t="str">
        <f>CONCATENATE('Fy1 mål alla nivåer'!AH111)</f>
        <v/>
      </c>
      <c r="AI105" s="353" t="str">
        <f>CONCATENATE('Fy1 mål alla nivåer'!AI111)</f>
        <v/>
      </c>
      <c r="AJ105" s="353" t="str">
        <f>CONCATENATE('Fy1 mål alla nivåer'!AJ111)</f>
        <v/>
      </c>
      <c r="AK105" s="353" t="str">
        <f>CONCATENATE('Fy1 mål alla nivåer'!AK111)</f>
        <v/>
      </c>
      <c r="AL105" s="353" t="str">
        <f>CONCATENATE('Fy1 mål alla nivåer'!AL111)</f>
        <v/>
      </c>
      <c r="AM105" s="353" t="str">
        <f>CONCATENATE('Fy1 mål alla nivåer'!AM111)</f>
        <v/>
      </c>
      <c r="AN105" s="353" t="str">
        <f>CONCATENATE('Fy1 mål alla nivåer'!AN111)</f>
        <v/>
      </c>
      <c r="AO105" s="353" t="str">
        <f>CONCATENATE('Fy1 mål alla nivåer'!AO111)</f>
        <v/>
      </c>
      <c r="AP105" s="353" t="str">
        <f>CONCATENATE('Fy1 mål alla nivåer'!AP111)</f>
        <v/>
      </c>
      <c r="AQ105" s="353" t="str">
        <f>CONCATENATE('Fy1 mål alla nivåer'!AQ111)</f>
        <v/>
      </c>
      <c r="AR105" s="353" t="str">
        <f>CONCATENATE('Fy1 mål alla nivåer'!AR111)</f>
        <v/>
      </c>
      <c r="AS105" s="353" t="str">
        <f>CONCATENATE('Fy1 mål alla nivåer'!AS111)</f>
        <v/>
      </c>
      <c r="AT105" s="353" t="str">
        <f>CONCATENATE('Fy1 mål alla nivåer'!AT111)</f>
        <v/>
      </c>
      <c r="AU105" s="353" t="str">
        <f>CONCATENATE('Fy1 mål alla nivåer'!AU111)</f>
        <v/>
      </c>
      <c r="AV105" s="353" t="str">
        <f>CONCATENATE('Fy1 mål alla nivåer'!AV111)</f>
        <v/>
      </c>
      <c r="AW105" s="353" t="str">
        <f>CONCATENATE('Fy1 mål alla nivåer'!AW111)</f>
        <v/>
      </c>
      <c r="AX105" s="353" t="str">
        <f>CONCATENATE('Fy1 mål alla nivåer'!AX111)</f>
        <v/>
      </c>
      <c r="AY105" s="353" t="str">
        <f>CONCATENATE('Fy1 mål alla nivåer'!AY111)</f>
        <v/>
      </c>
      <c r="AZ105" s="353" t="str">
        <f>CONCATENATE('Fy1 mål alla nivåer'!AZ111)</f>
        <v/>
      </c>
      <c r="BA105" s="353" t="str">
        <f>CONCATENATE('Fy1 mål alla nivåer'!BA111)</f>
        <v/>
      </c>
      <c r="BB105" s="353" t="str">
        <f>CONCATENATE('Fy1 mål alla nivåer'!BB111)</f>
        <v/>
      </c>
      <c r="BC105" s="353" t="str">
        <f>CONCATENATE('Fy1 mål alla nivåer'!BC111)</f>
        <v/>
      </c>
      <c r="BD105" s="353" t="str">
        <f>CONCATENATE('Fy1 mål alla nivåer'!BD111)</f>
        <v/>
      </c>
      <c r="BE105" s="353" t="str">
        <f>CONCATENATE('Fy1 mål alla nivåer'!BE111)</f>
        <v/>
      </c>
      <c r="BF105" s="353" t="str">
        <f>CONCATENATE('Fy1 mål alla nivåer'!BF111)</f>
        <v/>
      </c>
      <c r="BG105" s="353" t="str">
        <f>CONCATENATE('Fy1 mål alla nivåer'!BG111)</f>
        <v/>
      </c>
      <c r="BH105" s="353" t="str">
        <f>CONCATENATE('Fy1 mål alla nivåer'!BH111)</f>
        <v/>
      </c>
      <c r="BI105" s="353" t="str">
        <f>CONCATENATE('Fy1 mål alla nivåer'!BI111)</f>
        <v/>
      </c>
      <c r="BJ105" s="353" t="str">
        <f>CONCATENATE('Fy1 mål alla nivåer'!BJ111)</f>
        <v/>
      </c>
      <c r="BK105" s="353" t="str">
        <f>CONCATENATE('Fy1 mål alla nivåer'!BK111)</f>
        <v/>
      </c>
      <c r="BL105" s="353" t="str">
        <f>CONCATENATE('Fy1 mål alla nivåer'!BL111)</f>
        <v/>
      </c>
      <c r="BM105" s="353" t="str">
        <f>CONCATENATE('Fy1 mål alla nivåer'!BM111)</f>
        <v/>
      </c>
      <c r="BN105" s="353" t="str">
        <f>CONCATENATE('Fy1 mål alla nivåer'!CL111)</f>
        <v/>
      </c>
      <c r="BO105" s="353" t="str">
        <f>CONCATENATE('Fy1 mål alla nivåer'!CM111)</f>
        <v>X</v>
      </c>
      <c r="BP105" s="353" t="str">
        <f>CONCATENATE('Fy1 mål alla nivåer'!CN111)</f>
        <v/>
      </c>
      <c r="BQ105" s="353" t="str">
        <f>CONCATENATE('Fy1 mål alla nivåer'!CO111)</f>
        <v/>
      </c>
      <c r="BR105" s="353" t="str">
        <f>CONCATENATE('Fy1 mål alla nivåer'!CP111)</f>
        <v/>
      </c>
      <c r="BS105" s="353" t="str">
        <f>CONCATENATE('Fy1 mål alla nivåer'!CQ111)</f>
        <v/>
      </c>
      <c r="BT105" s="353" t="str">
        <f>CONCATENATE('Fy1 mål alla nivåer'!CR111)</f>
        <v/>
      </c>
      <c r="BU105" s="353" t="str">
        <f>CONCATENATE('Fy1 mål alla nivåer'!CS111)</f>
        <v/>
      </c>
      <c r="BV105" s="353" t="str">
        <f>CONCATENATE('Fy1 mål alla nivåer'!CT111)</f>
        <v/>
      </c>
      <c r="BW105" s="324"/>
      <c r="BX105" s="354">
        <v>100</v>
      </c>
    </row>
  </sheetData>
  <sheetProtection password="CCE4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autoPageBreaks="0" fitToPage="1"/>
  </sheetPr>
  <dimension ref="A1:AJ111"/>
  <sheetViews>
    <sheetView zoomScaleNormal="100" workbookViewId="0">
      <pane ySplit="11" topLeftCell="A12" activePane="bottomLeft" state="frozen"/>
      <selection pane="bottomLeft" activeCell="B11" sqref="B11"/>
    </sheetView>
  </sheetViews>
  <sheetFormatPr defaultRowHeight="15" x14ac:dyDescent="0.25"/>
  <cols>
    <col min="1" max="1" width="1.85546875" customWidth="1"/>
    <col min="2" max="2" width="8.85546875" customWidth="1"/>
    <col min="3" max="32" width="5" customWidth="1"/>
    <col min="33" max="33" width="2.140625" style="52" customWidth="1"/>
    <col min="34" max="36" width="5" customWidth="1"/>
  </cols>
  <sheetData>
    <row r="1" spans="2:36" ht="8.25" customHeight="1" thickBot="1" x14ac:dyDescent="0.3"/>
    <row r="2" spans="2:36" ht="19.5" thickBot="1" x14ac:dyDescent="0.35">
      <c r="B2" s="23"/>
      <c r="C2" s="24"/>
      <c r="D2" s="24"/>
      <c r="E2" s="25" t="s">
        <v>248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31"/>
      <c r="AG2" s="26"/>
      <c r="AH2" s="132"/>
      <c r="AI2" s="70"/>
      <c r="AJ2" s="81"/>
    </row>
    <row r="3" spans="2:36" ht="19.5" thickBot="1" x14ac:dyDescent="0.35">
      <c r="B3" s="75" t="s">
        <v>58</v>
      </c>
      <c r="C3" s="407" t="s">
        <v>59</v>
      </c>
      <c r="D3" s="408"/>
      <c r="E3" s="408"/>
      <c r="F3" s="409" t="s">
        <v>60</v>
      </c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10"/>
      <c r="U3" s="78"/>
      <c r="V3" s="29"/>
      <c r="W3" s="29"/>
      <c r="X3" s="30" t="s">
        <v>61</v>
      </c>
      <c r="Y3" s="30"/>
      <c r="Z3" s="30"/>
      <c r="AA3" s="29"/>
      <c r="AB3" s="29"/>
      <c r="AC3" s="29"/>
      <c r="AD3" s="29"/>
      <c r="AE3" s="29"/>
      <c r="AF3" s="130"/>
      <c r="AG3" s="134"/>
      <c r="AH3" s="133"/>
      <c r="AI3" s="29"/>
      <c r="AJ3" s="82"/>
    </row>
    <row r="4" spans="2:36" ht="15.75" x14ac:dyDescent="0.25">
      <c r="B4" s="63"/>
      <c r="C4" s="66"/>
      <c r="D4" s="66"/>
      <c r="E4" s="66"/>
      <c r="F4" s="85"/>
      <c r="G4" s="67" t="s">
        <v>62</v>
      </c>
      <c r="H4" s="66"/>
      <c r="I4" s="66"/>
      <c r="J4" s="66"/>
      <c r="K4" s="66"/>
      <c r="L4" s="66"/>
      <c r="M4" s="66"/>
      <c r="N4" s="67" t="s">
        <v>63</v>
      </c>
      <c r="O4" s="66"/>
      <c r="P4" s="66"/>
      <c r="Q4" s="66"/>
      <c r="R4" s="66"/>
      <c r="S4" s="66"/>
      <c r="T4" s="86"/>
      <c r="U4" s="411" t="s">
        <v>64</v>
      </c>
      <c r="V4" s="387"/>
      <c r="W4" s="412"/>
      <c r="X4" s="417" t="s">
        <v>65</v>
      </c>
      <c r="Y4" s="387"/>
      <c r="Z4" s="404"/>
      <c r="AA4" s="386" t="s">
        <v>66</v>
      </c>
      <c r="AB4" s="387"/>
      <c r="AC4" s="404"/>
      <c r="AD4" s="386" t="s">
        <v>67</v>
      </c>
      <c r="AE4" s="387"/>
      <c r="AF4" s="404"/>
      <c r="AG4" s="123"/>
      <c r="AH4" s="386" t="s">
        <v>68</v>
      </c>
      <c r="AI4" s="387"/>
      <c r="AJ4" s="388"/>
    </row>
    <row r="5" spans="2:36" ht="15.75" x14ac:dyDescent="0.25">
      <c r="B5" s="64"/>
      <c r="C5" s="32"/>
      <c r="D5" s="32"/>
      <c r="E5" s="32"/>
      <c r="F5" s="87"/>
      <c r="G5" s="33" t="s">
        <v>69</v>
      </c>
      <c r="H5" s="32"/>
      <c r="I5" s="32"/>
      <c r="J5" s="32"/>
      <c r="K5" s="32"/>
      <c r="L5" s="32"/>
      <c r="M5" s="32"/>
      <c r="N5" s="33" t="s">
        <v>181</v>
      </c>
      <c r="O5" s="32"/>
      <c r="P5" s="32"/>
      <c r="Q5" s="32"/>
      <c r="R5" s="32"/>
      <c r="S5" s="32"/>
      <c r="T5" s="88"/>
      <c r="U5" s="413"/>
      <c r="V5" s="390"/>
      <c r="W5" s="414"/>
      <c r="X5" s="418"/>
      <c r="Y5" s="390"/>
      <c r="Z5" s="405"/>
      <c r="AA5" s="389"/>
      <c r="AB5" s="390"/>
      <c r="AC5" s="405"/>
      <c r="AD5" s="389"/>
      <c r="AE5" s="390"/>
      <c r="AF5" s="405"/>
      <c r="AG5" s="123"/>
      <c r="AH5" s="389"/>
      <c r="AI5" s="390"/>
      <c r="AJ5" s="391"/>
    </row>
    <row r="6" spans="2:36" ht="15.75" x14ac:dyDescent="0.25">
      <c r="B6" s="64"/>
      <c r="C6" s="32"/>
      <c r="D6" s="32"/>
      <c r="E6" s="32"/>
      <c r="F6" s="87"/>
      <c r="G6" s="33" t="s">
        <v>70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88"/>
      <c r="U6" s="413"/>
      <c r="V6" s="390"/>
      <c r="W6" s="414"/>
      <c r="X6" s="418"/>
      <c r="Y6" s="390"/>
      <c r="Z6" s="405"/>
      <c r="AA6" s="389"/>
      <c r="AB6" s="390"/>
      <c r="AC6" s="405"/>
      <c r="AD6" s="389"/>
      <c r="AE6" s="390"/>
      <c r="AF6" s="405"/>
      <c r="AG6" s="123"/>
      <c r="AH6" s="389"/>
      <c r="AI6" s="390"/>
      <c r="AJ6" s="391"/>
    </row>
    <row r="7" spans="2:36" ht="15.75" x14ac:dyDescent="0.25">
      <c r="B7" s="64"/>
      <c r="C7" s="395" t="s">
        <v>4</v>
      </c>
      <c r="D7" s="395" t="s">
        <v>5</v>
      </c>
      <c r="E7" s="397" t="s">
        <v>6</v>
      </c>
      <c r="F7" s="399" t="s">
        <v>29</v>
      </c>
      <c r="G7" s="400"/>
      <c r="H7" s="401"/>
      <c r="I7" s="402" t="s">
        <v>71</v>
      </c>
      <c r="J7" s="400"/>
      <c r="K7" s="401"/>
      <c r="L7" s="402" t="s">
        <v>72</v>
      </c>
      <c r="M7" s="400"/>
      <c r="N7" s="401"/>
      <c r="O7" s="402" t="s">
        <v>90</v>
      </c>
      <c r="P7" s="400"/>
      <c r="Q7" s="401"/>
      <c r="R7" s="402" t="s">
        <v>73</v>
      </c>
      <c r="S7" s="400"/>
      <c r="T7" s="403"/>
      <c r="U7" s="415"/>
      <c r="V7" s="393"/>
      <c r="W7" s="416"/>
      <c r="X7" s="419"/>
      <c r="Y7" s="393"/>
      <c r="Z7" s="406"/>
      <c r="AA7" s="392"/>
      <c r="AB7" s="393"/>
      <c r="AC7" s="406"/>
      <c r="AD7" s="392"/>
      <c r="AE7" s="393"/>
      <c r="AF7" s="406"/>
      <c r="AG7" s="123"/>
      <c r="AH7" s="392"/>
      <c r="AI7" s="393"/>
      <c r="AJ7" s="394"/>
    </row>
    <row r="8" spans="2:36" ht="16.5" thickBot="1" x14ac:dyDescent="0.3">
      <c r="B8" s="65"/>
      <c r="C8" s="396"/>
      <c r="D8" s="396" t="s">
        <v>5</v>
      </c>
      <c r="E8" s="398" t="s">
        <v>6</v>
      </c>
      <c r="F8" s="79" t="s">
        <v>4</v>
      </c>
      <c r="G8" s="68" t="s">
        <v>5</v>
      </c>
      <c r="H8" s="68" t="s">
        <v>6</v>
      </c>
      <c r="I8" s="68" t="s">
        <v>4</v>
      </c>
      <c r="J8" s="68" t="s">
        <v>5</v>
      </c>
      <c r="K8" s="68" t="s">
        <v>6</v>
      </c>
      <c r="L8" s="68" t="s">
        <v>4</v>
      </c>
      <c r="M8" s="68" t="s">
        <v>5</v>
      </c>
      <c r="N8" s="68" t="s">
        <v>6</v>
      </c>
      <c r="O8" s="68" t="s">
        <v>4</v>
      </c>
      <c r="P8" s="68" t="s">
        <v>5</v>
      </c>
      <c r="Q8" s="68" t="s">
        <v>6</v>
      </c>
      <c r="R8" s="68" t="s">
        <v>4</v>
      </c>
      <c r="S8" s="68" t="s">
        <v>5</v>
      </c>
      <c r="T8" s="83" t="s">
        <v>6</v>
      </c>
      <c r="U8" s="79" t="s">
        <v>4</v>
      </c>
      <c r="V8" s="68" t="s">
        <v>5</v>
      </c>
      <c r="W8" s="37" t="s">
        <v>6</v>
      </c>
      <c r="X8" s="69" t="s">
        <v>4</v>
      </c>
      <c r="Y8" s="68" t="s">
        <v>5</v>
      </c>
      <c r="Z8" s="68" t="s">
        <v>6</v>
      </c>
      <c r="AA8" s="68" t="s">
        <v>4</v>
      </c>
      <c r="AB8" s="68" t="s">
        <v>5</v>
      </c>
      <c r="AC8" s="68" t="s">
        <v>6</v>
      </c>
      <c r="AD8" s="68" t="s">
        <v>4</v>
      </c>
      <c r="AE8" s="68" t="s">
        <v>5</v>
      </c>
      <c r="AF8" s="68" t="s">
        <v>6</v>
      </c>
      <c r="AG8" s="124"/>
      <c r="AH8" s="68" t="s">
        <v>4</v>
      </c>
      <c r="AI8" s="68" t="s">
        <v>5</v>
      </c>
      <c r="AJ8" s="83" t="s">
        <v>6</v>
      </c>
    </row>
    <row r="9" spans="2:36" x14ac:dyDescent="0.25">
      <c r="B9" s="71" t="str">
        <f>'Fy kat'!AC111</f>
        <v>Totalt</v>
      </c>
      <c r="C9" s="77">
        <f>'Fy kat'!AD111</f>
        <v>23</v>
      </c>
      <c r="D9" s="62">
        <f>'Fy kat'!AE111</f>
        <v>21</v>
      </c>
      <c r="E9" s="71">
        <f>'Fy kat'!AF111</f>
        <v>16</v>
      </c>
      <c r="F9" s="80">
        <f>'Fy kat'!AG111</f>
        <v>12</v>
      </c>
      <c r="G9" s="72">
        <f>'Fy kat'!AH111</f>
        <v>6</v>
      </c>
      <c r="H9" s="74">
        <f>'Fy kat'!AI111</f>
        <v>3</v>
      </c>
      <c r="I9" s="73">
        <f>'Fy kat'!AJ111</f>
        <v>6</v>
      </c>
      <c r="J9" s="72">
        <f>'Fy kat'!AK111</f>
        <v>8</v>
      </c>
      <c r="K9" s="74">
        <f>'Fy kat'!AL111</f>
        <v>6</v>
      </c>
      <c r="L9" s="73">
        <f>'Fy kat'!AM111</f>
        <v>4</v>
      </c>
      <c r="M9" s="72">
        <f>'Fy kat'!AN111</f>
        <v>4</v>
      </c>
      <c r="N9" s="74">
        <f>'Fy kat'!AO111</f>
        <v>3</v>
      </c>
      <c r="O9" s="73">
        <f>'Fy kat'!AP111</f>
        <v>1</v>
      </c>
      <c r="P9" s="72">
        <f>'Fy kat'!AQ111</f>
        <v>1</v>
      </c>
      <c r="Q9" s="74">
        <f>'Fy kat'!AR111</f>
        <v>1</v>
      </c>
      <c r="R9" s="73">
        <f>'Fy kat'!AS111</f>
        <v>0</v>
      </c>
      <c r="S9" s="72">
        <f>'Fy kat'!AT111</f>
        <v>2</v>
      </c>
      <c r="T9" s="84">
        <f>'Fy kat'!AU111</f>
        <v>3</v>
      </c>
      <c r="U9" s="80">
        <f>'Fy kat'!AV111</f>
        <v>5</v>
      </c>
      <c r="V9" s="72">
        <f>'Fy kat'!AW111</f>
        <v>8</v>
      </c>
      <c r="W9" s="74">
        <f>'Fy kat'!AX111</f>
        <v>6</v>
      </c>
      <c r="X9" s="73">
        <f>'Fy kat'!AY111</f>
        <v>11</v>
      </c>
      <c r="Y9" s="71">
        <f>'Fy kat'!AZ111</f>
        <v>9</v>
      </c>
      <c r="Z9" s="74">
        <f>'Fy kat'!BA111</f>
        <v>5</v>
      </c>
      <c r="AA9" s="73">
        <f>'Fy kat'!BB111</f>
        <v>4</v>
      </c>
      <c r="AB9" s="72">
        <f>'Fy kat'!BC111</f>
        <v>3</v>
      </c>
      <c r="AC9" s="74">
        <f>'Fy kat'!BD111</f>
        <v>4</v>
      </c>
      <c r="AD9" s="72">
        <f>'Fy kat'!BE111</f>
        <v>3</v>
      </c>
      <c r="AE9" s="72">
        <f>'Fy kat'!BF111</f>
        <v>1</v>
      </c>
      <c r="AF9" s="129">
        <f>'Fy kat'!BG111</f>
        <v>1</v>
      </c>
      <c r="AG9" s="124"/>
      <c r="AH9" s="71">
        <f>'Fy kat'!BH111</f>
        <v>7</v>
      </c>
      <c r="AI9" s="72">
        <f>'Fy kat'!BI111</f>
        <v>7</v>
      </c>
      <c r="AJ9" s="84">
        <f>'Fy kat'!BJ111</f>
        <v>7</v>
      </c>
    </row>
    <row r="10" spans="2:36" x14ac:dyDescent="0.25">
      <c r="B10" s="46"/>
      <c r="C10" s="76">
        <f>'Fy kat'!AD112</f>
        <v>60</v>
      </c>
      <c r="D10" s="373" t="str">
        <f>'Fy kat'!AE112</f>
        <v>poäng</v>
      </c>
      <c r="E10" s="373"/>
      <c r="F10" s="372">
        <f>'Fy kat'!AH112</f>
        <v>21</v>
      </c>
      <c r="G10" s="373"/>
      <c r="H10" s="374"/>
      <c r="I10" s="375">
        <f>'Fy kat'!AK112</f>
        <v>20</v>
      </c>
      <c r="J10" s="373"/>
      <c r="K10" s="374"/>
      <c r="L10" s="375">
        <f>'Fy kat'!AN112</f>
        <v>11</v>
      </c>
      <c r="M10" s="373"/>
      <c r="N10" s="374"/>
      <c r="O10" s="375">
        <f>'Fy kat'!AQ112</f>
        <v>3</v>
      </c>
      <c r="P10" s="373"/>
      <c r="Q10" s="374"/>
      <c r="R10" s="375">
        <f>'Fy kat'!AT112</f>
        <v>5</v>
      </c>
      <c r="S10" s="373"/>
      <c r="T10" s="378"/>
      <c r="U10" s="372">
        <f>'Fy kat'!AW112</f>
        <v>19</v>
      </c>
      <c r="V10" s="373"/>
      <c r="W10" s="374"/>
      <c r="X10" s="375">
        <f>'Fy kat'!AZ112</f>
        <v>25</v>
      </c>
      <c r="Y10" s="373"/>
      <c r="Z10" s="374"/>
      <c r="AA10" s="375">
        <f>'Fy kat'!BC112</f>
        <v>11</v>
      </c>
      <c r="AB10" s="373"/>
      <c r="AC10" s="374"/>
      <c r="AD10" s="375">
        <f>'Fy kat'!BF112</f>
        <v>5</v>
      </c>
      <c r="AE10" s="373"/>
      <c r="AF10" s="376"/>
      <c r="AG10" s="124"/>
      <c r="AH10" s="377">
        <f>'Fy kat'!BI112</f>
        <v>21</v>
      </c>
      <c r="AI10" s="373"/>
      <c r="AJ10" s="378"/>
    </row>
    <row r="11" spans="2:36" ht="16.5" thickBot="1" x14ac:dyDescent="0.3">
      <c r="B11" s="26"/>
      <c r="C11" s="26"/>
      <c r="D11" s="26"/>
      <c r="E11" s="26"/>
      <c r="F11" s="385">
        <f>'Fy kat'!AG113</f>
        <v>0.35</v>
      </c>
      <c r="G11" s="380"/>
      <c r="H11" s="381"/>
      <c r="I11" s="379">
        <f>'Fy kat'!AJ113</f>
        <v>0.33333333333333331</v>
      </c>
      <c r="J11" s="380"/>
      <c r="K11" s="381"/>
      <c r="L11" s="379">
        <f>'Fy kat'!AM113</f>
        <v>0.18333333333333332</v>
      </c>
      <c r="M11" s="380"/>
      <c r="N11" s="381"/>
      <c r="O11" s="379">
        <f>'Fy kat'!AP113</f>
        <v>0.05</v>
      </c>
      <c r="P11" s="380"/>
      <c r="Q11" s="381"/>
      <c r="R11" s="379">
        <f>'Fy kat'!AS113</f>
        <v>8.3333333333333329E-2</v>
      </c>
      <c r="S11" s="380"/>
      <c r="T11" s="380"/>
      <c r="U11" s="385">
        <f>'Fy kat'!AV113</f>
        <v>0.31666666666666665</v>
      </c>
      <c r="V11" s="380"/>
      <c r="W11" s="381"/>
      <c r="X11" s="379">
        <f>'Fy kat'!AY113</f>
        <v>0.41666666666666669</v>
      </c>
      <c r="Y11" s="380"/>
      <c r="Z11" s="381"/>
      <c r="AA11" s="379">
        <f>'Fy kat'!BB113</f>
        <v>0.18333333333333332</v>
      </c>
      <c r="AB11" s="380"/>
      <c r="AC11" s="381"/>
      <c r="AD11" s="379">
        <f>'Fy kat'!BE113</f>
        <v>8.3333333333333329E-2</v>
      </c>
      <c r="AE11" s="380"/>
      <c r="AF11" s="381"/>
      <c r="AG11" s="125"/>
      <c r="AH11" s="382">
        <f>'Fy kat'!BH113</f>
        <v>0.35</v>
      </c>
      <c r="AI11" s="383"/>
      <c r="AJ11" s="384"/>
    </row>
    <row r="12" spans="2:36" ht="15.75" thickTop="1" x14ac:dyDescent="0.25">
      <c r="B12" s="90" t="str">
        <f>'Fy kat'!AC11</f>
        <v>1_1</v>
      </c>
      <c r="C12" s="91">
        <f>'Fy kat'!AD11</f>
        <v>1</v>
      </c>
      <c r="D12" s="92" t="str">
        <f>'Fy kat'!AE11</f>
        <v/>
      </c>
      <c r="E12" s="93" t="str">
        <f>'Fy kat'!AF11</f>
        <v/>
      </c>
      <c r="F12" s="94" t="str">
        <f>'Fy kat'!AG11</f>
        <v/>
      </c>
      <c r="G12" s="95" t="str">
        <f>'Fy kat'!AH11</f>
        <v/>
      </c>
      <c r="H12" s="96" t="str">
        <f>'Fy kat'!AI11</f>
        <v/>
      </c>
      <c r="I12" s="89">
        <f>'Fy kat'!AJ11</f>
        <v>1</v>
      </c>
      <c r="J12" s="95" t="str">
        <f>'Fy kat'!AK11</f>
        <v/>
      </c>
      <c r="K12" s="96" t="str">
        <f>'Fy kat'!AL11</f>
        <v/>
      </c>
      <c r="L12" s="89" t="str">
        <f>'Fy kat'!AM11</f>
        <v/>
      </c>
      <c r="M12" s="95" t="str">
        <f>'Fy kat'!AN11</f>
        <v/>
      </c>
      <c r="N12" s="96" t="str">
        <f>'Fy kat'!AO11</f>
        <v/>
      </c>
      <c r="O12" s="89" t="str">
        <f>'Fy kat'!AP11</f>
        <v/>
      </c>
      <c r="P12" s="95" t="str">
        <f>'Fy kat'!AQ11</f>
        <v/>
      </c>
      <c r="Q12" s="96" t="str">
        <f>'Fy kat'!AR11</f>
        <v/>
      </c>
      <c r="R12" s="89" t="str">
        <f>'Fy kat'!AS11</f>
        <v/>
      </c>
      <c r="S12" s="95" t="str">
        <f>'Fy kat'!AT11</f>
        <v/>
      </c>
      <c r="T12" s="97" t="str">
        <f>'Fy kat'!AU11</f>
        <v/>
      </c>
      <c r="U12" s="98">
        <f>'Fy kat'!AV11</f>
        <v>1</v>
      </c>
      <c r="V12" s="95" t="str">
        <f>'Fy kat'!AW11</f>
        <v/>
      </c>
      <c r="W12" s="99" t="str">
        <f>'Fy kat'!AX11</f>
        <v/>
      </c>
      <c r="X12" s="100" t="str">
        <f>'Fy kat'!AY11</f>
        <v/>
      </c>
      <c r="Y12" s="95" t="str">
        <f>'Fy kat'!AZ11</f>
        <v/>
      </c>
      <c r="Z12" s="99" t="str">
        <f>'Fy kat'!BA11</f>
        <v/>
      </c>
      <c r="AA12" s="100" t="str">
        <f>'Fy kat'!BB11</f>
        <v/>
      </c>
      <c r="AB12" s="95" t="str">
        <f>'Fy kat'!BC11</f>
        <v/>
      </c>
      <c r="AC12" s="99" t="str">
        <f>'Fy kat'!BD11</f>
        <v/>
      </c>
      <c r="AD12" s="98" t="str">
        <f>'Fy kat'!BE11</f>
        <v/>
      </c>
      <c r="AE12" s="95" t="str">
        <f>'Fy kat'!BF11</f>
        <v/>
      </c>
      <c r="AF12" s="128" t="str">
        <f>'Fy kat'!BG11</f>
        <v/>
      </c>
      <c r="AG12" s="126"/>
      <c r="AH12" s="128" t="str">
        <f>'Fy kat'!BH11</f>
        <v/>
      </c>
      <c r="AI12" s="95" t="str">
        <f>'Fy kat'!BI11</f>
        <v/>
      </c>
      <c r="AJ12" s="99" t="str">
        <f>'Fy kat'!BJ11</f>
        <v/>
      </c>
    </row>
    <row r="13" spans="2:36" x14ac:dyDescent="0.25">
      <c r="B13" s="90" t="str">
        <f>'Fy kat'!AC12</f>
        <v>1_2</v>
      </c>
      <c r="C13" s="91" t="str">
        <f>'Fy kat'!AD12</f>
        <v/>
      </c>
      <c r="D13" s="92">
        <f>'Fy kat'!AE12</f>
        <v>1</v>
      </c>
      <c r="E13" s="93" t="str">
        <f>'Fy kat'!AF12</f>
        <v/>
      </c>
      <c r="F13" s="101" t="str">
        <f>'Fy kat'!AG12</f>
        <v/>
      </c>
      <c r="G13" s="102" t="str">
        <f>'Fy kat'!AH12</f>
        <v/>
      </c>
      <c r="H13" s="103" t="str">
        <f>'Fy kat'!AI12</f>
        <v/>
      </c>
      <c r="I13" s="104" t="str">
        <f>'Fy kat'!AJ12</f>
        <v/>
      </c>
      <c r="J13" s="102">
        <f>'Fy kat'!AK12</f>
        <v>1</v>
      </c>
      <c r="K13" s="103" t="str">
        <f>'Fy kat'!AL12</f>
        <v/>
      </c>
      <c r="L13" s="104" t="str">
        <f>'Fy kat'!AM12</f>
        <v/>
      </c>
      <c r="M13" s="102" t="str">
        <f>'Fy kat'!AN12</f>
        <v/>
      </c>
      <c r="N13" s="103" t="str">
        <f>'Fy kat'!AO12</f>
        <v/>
      </c>
      <c r="O13" s="104" t="str">
        <f>'Fy kat'!AP12</f>
        <v/>
      </c>
      <c r="P13" s="102" t="str">
        <f>'Fy kat'!AQ12</f>
        <v/>
      </c>
      <c r="Q13" s="103" t="str">
        <f>'Fy kat'!AR12</f>
        <v/>
      </c>
      <c r="R13" s="104" t="str">
        <f>'Fy kat'!AS12</f>
        <v/>
      </c>
      <c r="S13" s="102" t="str">
        <f>'Fy kat'!AT12</f>
        <v/>
      </c>
      <c r="T13" s="105" t="str">
        <f>'Fy kat'!AU12</f>
        <v/>
      </c>
      <c r="U13" s="106" t="str">
        <f>'Fy kat'!AV12</f>
        <v/>
      </c>
      <c r="V13" s="102">
        <f>'Fy kat'!AW12</f>
        <v>1</v>
      </c>
      <c r="W13" s="107" t="str">
        <f>'Fy kat'!AX12</f>
        <v/>
      </c>
      <c r="X13" s="91" t="str">
        <f>'Fy kat'!AY12</f>
        <v/>
      </c>
      <c r="Y13" s="102" t="str">
        <f>'Fy kat'!AZ12</f>
        <v/>
      </c>
      <c r="Z13" s="107" t="str">
        <f>'Fy kat'!BA12</f>
        <v/>
      </c>
      <c r="AA13" s="91" t="str">
        <f>'Fy kat'!BB12</f>
        <v/>
      </c>
      <c r="AB13" s="102" t="str">
        <f>'Fy kat'!BC12</f>
        <v/>
      </c>
      <c r="AC13" s="107" t="str">
        <f>'Fy kat'!BD12</f>
        <v/>
      </c>
      <c r="AD13" s="106" t="str">
        <f>'Fy kat'!BE12</f>
        <v/>
      </c>
      <c r="AE13" s="102" t="str">
        <f>'Fy kat'!BF12</f>
        <v/>
      </c>
      <c r="AF13" s="102" t="str">
        <f>'Fy kat'!BG12</f>
        <v/>
      </c>
      <c r="AG13" s="126"/>
      <c r="AH13" s="102" t="str">
        <f>'Fy kat'!BH12</f>
        <v/>
      </c>
      <c r="AI13" s="102" t="str">
        <f>'Fy kat'!BI12</f>
        <v/>
      </c>
      <c r="AJ13" s="107" t="str">
        <f>'Fy kat'!BJ12</f>
        <v/>
      </c>
    </row>
    <row r="14" spans="2:36" x14ac:dyDescent="0.25">
      <c r="B14" s="90" t="str">
        <f>'Fy kat'!AC13</f>
        <v>1_3</v>
      </c>
      <c r="C14" s="91">
        <f>'Fy kat'!AD13</f>
        <v>1</v>
      </c>
      <c r="D14" s="92" t="str">
        <f>'Fy kat'!AE13</f>
        <v/>
      </c>
      <c r="E14" s="93" t="str">
        <f>'Fy kat'!AF13</f>
        <v/>
      </c>
      <c r="F14" s="101" t="str">
        <f>'Fy kat'!AG13</f>
        <v/>
      </c>
      <c r="G14" s="102" t="str">
        <f>'Fy kat'!AH13</f>
        <v/>
      </c>
      <c r="H14" s="103" t="str">
        <f>'Fy kat'!AI13</f>
        <v/>
      </c>
      <c r="I14" s="104" t="str">
        <f>'Fy kat'!AJ13</f>
        <v/>
      </c>
      <c r="J14" s="102" t="str">
        <f>'Fy kat'!AK13</f>
        <v/>
      </c>
      <c r="K14" s="103" t="str">
        <f>'Fy kat'!AL13</f>
        <v/>
      </c>
      <c r="L14" s="104">
        <f>'Fy kat'!AM13</f>
        <v>1</v>
      </c>
      <c r="M14" s="102" t="str">
        <f>'Fy kat'!AN13</f>
        <v/>
      </c>
      <c r="N14" s="103" t="str">
        <f>'Fy kat'!AO13</f>
        <v/>
      </c>
      <c r="O14" s="104" t="str">
        <f>'Fy kat'!AP13</f>
        <v/>
      </c>
      <c r="P14" s="102" t="str">
        <f>'Fy kat'!AQ13</f>
        <v/>
      </c>
      <c r="Q14" s="103" t="str">
        <f>'Fy kat'!AR13</f>
        <v/>
      </c>
      <c r="R14" s="104" t="str">
        <f>'Fy kat'!AS13</f>
        <v/>
      </c>
      <c r="S14" s="102" t="str">
        <f>'Fy kat'!AT13</f>
        <v/>
      </c>
      <c r="T14" s="105" t="str">
        <f>'Fy kat'!AU13</f>
        <v/>
      </c>
      <c r="U14" s="106">
        <f>'Fy kat'!AV13</f>
        <v>1</v>
      </c>
      <c r="V14" s="102" t="str">
        <f>'Fy kat'!AW13</f>
        <v/>
      </c>
      <c r="W14" s="107" t="str">
        <f>'Fy kat'!AX13</f>
        <v/>
      </c>
      <c r="X14" s="91" t="str">
        <f>'Fy kat'!AY13</f>
        <v/>
      </c>
      <c r="Y14" s="102" t="str">
        <f>'Fy kat'!AZ13</f>
        <v/>
      </c>
      <c r="Z14" s="107" t="str">
        <f>'Fy kat'!BA13</f>
        <v/>
      </c>
      <c r="AA14" s="91" t="str">
        <f>'Fy kat'!BB13</f>
        <v/>
      </c>
      <c r="AB14" s="102" t="str">
        <f>'Fy kat'!BC13</f>
        <v/>
      </c>
      <c r="AC14" s="107" t="str">
        <f>'Fy kat'!BD13</f>
        <v/>
      </c>
      <c r="AD14" s="106" t="str">
        <f>'Fy kat'!BE13</f>
        <v/>
      </c>
      <c r="AE14" s="102" t="str">
        <f>'Fy kat'!BF13</f>
        <v/>
      </c>
      <c r="AF14" s="102" t="str">
        <f>'Fy kat'!BG13</f>
        <v/>
      </c>
      <c r="AG14" s="126"/>
      <c r="AH14" s="102">
        <f>'Fy kat'!BH13</f>
        <v>1</v>
      </c>
      <c r="AI14" s="102" t="str">
        <f>'Fy kat'!BI13</f>
        <v/>
      </c>
      <c r="AJ14" s="107" t="str">
        <f>'Fy kat'!BJ13</f>
        <v/>
      </c>
    </row>
    <row r="15" spans="2:36" x14ac:dyDescent="0.25">
      <c r="B15" s="90" t="str">
        <f>'Fy kat'!AC14</f>
        <v>1_4</v>
      </c>
      <c r="C15" s="91">
        <f>'Fy kat'!AD14</f>
        <v>1</v>
      </c>
      <c r="D15" s="92" t="str">
        <f>'Fy kat'!AE14</f>
        <v/>
      </c>
      <c r="E15" s="93" t="str">
        <f>'Fy kat'!AF14</f>
        <v/>
      </c>
      <c r="F15" s="101" t="str">
        <f>'Fy kat'!AG14</f>
        <v/>
      </c>
      <c r="G15" s="102" t="str">
        <f>'Fy kat'!AH14</f>
        <v/>
      </c>
      <c r="H15" s="103" t="str">
        <f>'Fy kat'!AI14</f>
        <v/>
      </c>
      <c r="I15" s="104" t="str">
        <f>'Fy kat'!AJ14</f>
        <v/>
      </c>
      <c r="J15" s="102" t="str">
        <f>'Fy kat'!AK14</f>
        <v/>
      </c>
      <c r="K15" s="103" t="str">
        <f>'Fy kat'!AL14</f>
        <v/>
      </c>
      <c r="L15" s="104">
        <f>'Fy kat'!AM14</f>
        <v>1</v>
      </c>
      <c r="M15" s="102" t="str">
        <f>'Fy kat'!AN14</f>
        <v/>
      </c>
      <c r="N15" s="103" t="str">
        <f>'Fy kat'!AO14</f>
        <v/>
      </c>
      <c r="O15" s="104" t="str">
        <f>'Fy kat'!AP14</f>
        <v/>
      </c>
      <c r="P15" s="102" t="str">
        <f>'Fy kat'!AQ14</f>
        <v/>
      </c>
      <c r="Q15" s="103" t="str">
        <f>'Fy kat'!AR14</f>
        <v/>
      </c>
      <c r="R15" s="104" t="str">
        <f>'Fy kat'!AS14</f>
        <v/>
      </c>
      <c r="S15" s="102" t="str">
        <f>'Fy kat'!AT14</f>
        <v/>
      </c>
      <c r="T15" s="105" t="str">
        <f>'Fy kat'!AU14</f>
        <v/>
      </c>
      <c r="U15" s="106">
        <f>'Fy kat'!AV14</f>
        <v>1</v>
      </c>
      <c r="V15" s="102" t="str">
        <f>'Fy kat'!AW14</f>
        <v/>
      </c>
      <c r="W15" s="107" t="str">
        <f>'Fy kat'!AX14</f>
        <v/>
      </c>
      <c r="X15" s="91" t="str">
        <f>'Fy kat'!AY14</f>
        <v/>
      </c>
      <c r="Y15" s="102" t="str">
        <f>'Fy kat'!AZ14</f>
        <v/>
      </c>
      <c r="Z15" s="107" t="str">
        <f>'Fy kat'!BA14</f>
        <v/>
      </c>
      <c r="AA15" s="91" t="str">
        <f>'Fy kat'!BB14</f>
        <v/>
      </c>
      <c r="AB15" s="102" t="str">
        <f>'Fy kat'!BC14</f>
        <v/>
      </c>
      <c r="AC15" s="107" t="str">
        <f>'Fy kat'!BD14</f>
        <v/>
      </c>
      <c r="AD15" s="106" t="str">
        <f>'Fy kat'!BE14</f>
        <v/>
      </c>
      <c r="AE15" s="102" t="str">
        <f>'Fy kat'!BF14</f>
        <v/>
      </c>
      <c r="AF15" s="102" t="str">
        <f>'Fy kat'!BG14</f>
        <v/>
      </c>
      <c r="AG15" s="126"/>
      <c r="AH15" s="102">
        <f>'Fy kat'!BH14</f>
        <v>1</v>
      </c>
      <c r="AI15" s="102" t="str">
        <f>'Fy kat'!BI14</f>
        <v/>
      </c>
      <c r="AJ15" s="107" t="str">
        <f>'Fy kat'!BJ14</f>
        <v/>
      </c>
    </row>
    <row r="16" spans="2:36" x14ac:dyDescent="0.25">
      <c r="B16" s="90" t="str">
        <f>'Fy kat'!AC15</f>
        <v>1_5</v>
      </c>
      <c r="C16" s="91" t="str">
        <f>'Fy kat'!AD15</f>
        <v/>
      </c>
      <c r="D16" s="92">
        <f>'Fy kat'!AE15</f>
        <v>1</v>
      </c>
      <c r="E16" s="93" t="str">
        <f>'Fy kat'!AF15</f>
        <v/>
      </c>
      <c r="F16" s="101" t="str">
        <f>'Fy kat'!AG15</f>
        <v/>
      </c>
      <c r="G16" s="102" t="str">
        <f>'Fy kat'!AH15</f>
        <v/>
      </c>
      <c r="H16" s="103" t="str">
        <f>'Fy kat'!AI15</f>
        <v/>
      </c>
      <c r="I16" s="104" t="str">
        <f>'Fy kat'!AJ15</f>
        <v/>
      </c>
      <c r="J16" s="102" t="str">
        <f>'Fy kat'!AK15</f>
        <v/>
      </c>
      <c r="K16" s="103" t="str">
        <f>'Fy kat'!AL15</f>
        <v/>
      </c>
      <c r="L16" s="104" t="str">
        <f>'Fy kat'!AM15</f>
        <v/>
      </c>
      <c r="M16" s="102">
        <f>'Fy kat'!AN15</f>
        <v>1</v>
      </c>
      <c r="N16" s="103" t="str">
        <f>'Fy kat'!AO15</f>
        <v/>
      </c>
      <c r="O16" s="104" t="str">
        <f>'Fy kat'!AP15</f>
        <v/>
      </c>
      <c r="P16" s="102" t="str">
        <f>'Fy kat'!AQ15</f>
        <v/>
      </c>
      <c r="Q16" s="103" t="str">
        <f>'Fy kat'!AR15</f>
        <v/>
      </c>
      <c r="R16" s="104" t="str">
        <f>'Fy kat'!AS15</f>
        <v/>
      </c>
      <c r="S16" s="102" t="str">
        <f>'Fy kat'!AT15</f>
        <v/>
      </c>
      <c r="T16" s="105" t="str">
        <f>'Fy kat'!AU15</f>
        <v/>
      </c>
      <c r="U16" s="106" t="str">
        <f>'Fy kat'!AV15</f>
        <v/>
      </c>
      <c r="V16" s="102">
        <f>'Fy kat'!AW15</f>
        <v>1</v>
      </c>
      <c r="W16" s="107" t="str">
        <f>'Fy kat'!AX15</f>
        <v/>
      </c>
      <c r="X16" s="91" t="str">
        <f>'Fy kat'!AY15</f>
        <v/>
      </c>
      <c r="Y16" s="102" t="str">
        <f>'Fy kat'!AZ15</f>
        <v/>
      </c>
      <c r="Z16" s="107" t="str">
        <f>'Fy kat'!BA15</f>
        <v/>
      </c>
      <c r="AA16" s="91" t="str">
        <f>'Fy kat'!BB15</f>
        <v/>
      </c>
      <c r="AB16" s="102" t="str">
        <f>'Fy kat'!BC15</f>
        <v/>
      </c>
      <c r="AC16" s="107" t="str">
        <f>'Fy kat'!BD15</f>
        <v/>
      </c>
      <c r="AD16" s="106" t="str">
        <f>'Fy kat'!BE15</f>
        <v/>
      </c>
      <c r="AE16" s="102" t="str">
        <f>'Fy kat'!BF15</f>
        <v/>
      </c>
      <c r="AF16" s="102" t="str">
        <f>'Fy kat'!BG15</f>
        <v/>
      </c>
      <c r="AG16" s="126"/>
      <c r="AH16" s="102" t="str">
        <f>'Fy kat'!BH15</f>
        <v/>
      </c>
      <c r="AI16" s="102">
        <f>'Fy kat'!BI15</f>
        <v>1</v>
      </c>
      <c r="AJ16" s="107" t="str">
        <f>'Fy kat'!BJ15</f>
        <v/>
      </c>
    </row>
    <row r="17" spans="1:36" x14ac:dyDescent="0.25">
      <c r="A17" t="s">
        <v>85</v>
      </c>
      <c r="B17" s="90" t="str">
        <f>'Fy kat'!AC16</f>
        <v>1_6</v>
      </c>
      <c r="C17" s="91" t="str">
        <f>'Fy kat'!AD16</f>
        <v/>
      </c>
      <c r="D17" s="92" t="str">
        <f>'Fy kat'!AE16</f>
        <v/>
      </c>
      <c r="E17" s="93">
        <f>'Fy kat'!AF16</f>
        <v>1</v>
      </c>
      <c r="F17" s="101" t="str">
        <f>'Fy kat'!AG16</f>
        <v/>
      </c>
      <c r="G17" s="102" t="str">
        <f>'Fy kat'!AH16</f>
        <v/>
      </c>
      <c r="H17" s="103" t="str">
        <f>'Fy kat'!AI16</f>
        <v/>
      </c>
      <c r="I17" s="104" t="str">
        <f>'Fy kat'!AJ16</f>
        <v/>
      </c>
      <c r="J17" s="102" t="str">
        <f>'Fy kat'!AK16</f>
        <v/>
      </c>
      <c r="K17" s="103" t="str">
        <f>'Fy kat'!AL16</f>
        <v/>
      </c>
      <c r="L17" s="104" t="str">
        <f>'Fy kat'!AM16</f>
        <v/>
      </c>
      <c r="M17" s="102" t="str">
        <f>'Fy kat'!AN16</f>
        <v/>
      </c>
      <c r="N17" s="103">
        <f>'Fy kat'!AO16</f>
        <v>1</v>
      </c>
      <c r="O17" s="104" t="str">
        <f>'Fy kat'!AP16</f>
        <v/>
      </c>
      <c r="P17" s="102" t="str">
        <f>'Fy kat'!AQ16</f>
        <v/>
      </c>
      <c r="Q17" s="103" t="str">
        <f>'Fy kat'!AR16</f>
        <v/>
      </c>
      <c r="R17" s="104" t="str">
        <f>'Fy kat'!AS16</f>
        <v/>
      </c>
      <c r="S17" s="102" t="str">
        <f>'Fy kat'!AT16</f>
        <v/>
      </c>
      <c r="T17" s="105" t="str">
        <f>'Fy kat'!AU16</f>
        <v/>
      </c>
      <c r="U17" s="106" t="str">
        <f>'Fy kat'!AV16</f>
        <v/>
      </c>
      <c r="V17" s="102" t="str">
        <f>'Fy kat'!AW16</f>
        <v/>
      </c>
      <c r="W17" s="107">
        <f>'Fy kat'!AX16</f>
        <v>1</v>
      </c>
      <c r="X17" s="91" t="str">
        <f>'Fy kat'!AY16</f>
        <v/>
      </c>
      <c r="Y17" s="102" t="str">
        <f>'Fy kat'!AZ16</f>
        <v/>
      </c>
      <c r="Z17" s="107" t="str">
        <f>'Fy kat'!BA16</f>
        <v/>
      </c>
      <c r="AA17" s="91" t="str">
        <f>'Fy kat'!BB16</f>
        <v/>
      </c>
      <c r="AB17" s="102" t="str">
        <f>'Fy kat'!BC16</f>
        <v/>
      </c>
      <c r="AC17" s="107" t="str">
        <f>'Fy kat'!BD16</f>
        <v/>
      </c>
      <c r="AD17" s="106" t="str">
        <f>'Fy kat'!BE16</f>
        <v/>
      </c>
      <c r="AE17" s="102" t="str">
        <f>'Fy kat'!BF16</f>
        <v/>
      </c>
      <c r="AF17" s="102" t="str">
        <f>'Fy kat'!BG16</f>
        <v/>
      </c>
      <c r="AG17" s="126"/>
      <c r="AH17" s="102" t="str">
        <f>'Fy kat'!BH16</f>
        <v/>
      </c>
      <c r="AI17" s="102" t="str">
        <f>'Fy kat'!BI16</f>
        <v/>
      </c>
      <c r="AJ17" s="107">
        <f>'Fy kat'!BJ16</f>
        <v>1</v>
      </c>
    </row>
    <row r="18" spans="1:36" x14ac:dyDescent="0.25">
      <c r="B18" s="90" t="str">
        <f>'Fy kat'!AC17</f>
        <v>1_7</v>
      </c>
      <c r="C18" s="91" t="str">
        <f>'Fy kat'!AD17</f>
        <v/>
      </c>
      <c r="D18" s="92" t="str">
        <f>'Fy kat'!AE17</f>
        <v/>
      </c>
      <c r="E18" s="93">
        <f>'Fy kat'!AF17</f>
        <v>1</v>
      </c>
      <c r="F18" s="101" t="str">
        <f>'Fy kat'!AG17</f>
        <v/>
      </c>
      <c r="G18" s="102" t="str">
        <f>'Fy kat'!AH17</f>
        <v/>
      </c>
      <c r="H18" s="103" t="str">
        <f>'Fy kat'!AI17</f>
        <v/>
      </c>
      <c r="I18" s="104" t="str">
        <f>'Fy kat'!AJ17</f>
        <v/>
      </c>
      <c r="J18" s="102" t="str">
        <f>'Fy kat'!AK17</f>
        <v/>
      </c>
      <c r="K18" s="103" t="str">
        <f>'Fy kat'!AL17</f>
        <v/>
      </c>
      <c r="L18" s="104" t="str">
        <f>'Fy kat'!AM17</f>
        <v/>
      </c>
      <c r="M18" s="102" t="str">
        <f>'Fy kat'!AN17</f>
        <v/>
      </c>
      <c r="N18" s="103">
        <f>'Fy kat'!AO17</f>
        <v>1</v>
      </c>
      <c r="O18" s="104" t="str">
        <f>'Fy kat'!AP17</f>
        <v/>
      </c>
      <c r="P18" s="102" t="str">
        <f>'Fy kat'!AQ17</f>
        <v/>
      </c>
      <c r="Q18" s="103" t="str">
        <f>'Fy kat'!AR17</f>
        <v/>
      </c>
      <c r="R18" s="104" t="str">
        <f>'Fy kat'!AS17</f>
        <v/>
      </c>
      <c r="S18" s="102" t="str">
        <f>'Fy kat'!AT17</f>
        <v/>
      </c>
      <c r="T18" s="105" t="str">
        <f>'Fy kat'!AU17</f>
        <v/>
      </c>
      <c r="U18" s="106" t="str">
        <f>'Fy kat'!AV17</f>
        <v/>
      </c>
      <c r="V18" s="102" t="str">
        <f>'Fy kat'!AW17</f>
        <v/>
      </c>
      <c r="W18" s="107">
        <f>'Fy kat'!AX17</f>
        <v>1</v>
      </c>
      <c r="X18" s="91" t="str">
        <f>'Fy kat'!AY17</f>
        <v/>
      </c>
      <c r="Y18" s="102" t="str">
        <f>'Fy kat'!AZ17</f>
        <v/>
      </c>
      <c r="Z18" s="107" t="str">
        <f>'Fy kat'!BA17</f>
        <v/>
      </c>
      <c r="AA18" s="91" t="str">
        <f>'Fy kat'!BB17</f>
        <v/>
      </c>
      <c r="AB18" s="102" t="str">
        <f>'Fy kat'!BC17</f>
        <v/>
      </c>
      <c r="AC18" s="107" t="str">
        <f>'Fy kat'!BD17</f>
        <v/>
      </c>
      <c r="AD18" s="106" t="str">
        <f>'Fy kat'!BE17</f>
        <v/>
      </c>
      <c r="AE18" s="102" t="str">
        <f>'Fy kat'!BF17</f>
        <v/>
      </c>
      <c r="AF18" s="102" t="str">
        <f>'Fy kat'!BG17</f>
        <v/>
      </c>
      <c r="AG18" s="126"/>
      <c r="AH18" s="102" t="str">
        <f>'Fy kat'!BH17</f>
        <v/>
      </c>
      <c r="AI18" s="102" t="str">
        <f>'Fy kat'!BI17</f>
        <v/>
      </c>
      <c r="AJ18" s="107">
        <f>'Fy kat'!BJ17</f>
        <v>1</v>
      </c>
    </row>
    <row r="19" spans="1:36" x14ac:dyDescent="0.25">
      <c r="B19" s="90" t="str">
        <f>'Fy kat'!AC18</f>
        <v>1_8</v>
      </c>
      <c r="C19" s="91" t="str">
        <f>'Fy kat'!AD18</f>
        <v/>
      </c>
      <c r="D19" s="92">
        <f>'Fy kat'!AE18</f>
        <v>1</v>
      </c>
      <c r="E19" s="93" t="str">
        <f>'Fy kat'!AF18</f>
        <v/>
      </c>
      <c r="F19" s="101" t="str">
        <f>'Fy kat'!AG18</f>
        <v/>
      </c>
      <c r="G19" s="102" t="str">
        <f>'Fy kat'!AH18</f>
        <v/>
      </c>
      <c r="H19" s="103" t="str">
        <f>'Fy kat'!AI18</f>
        <v/>
      </c>
      <c r="I19" s="104" t="str">
        <f>'Fy kat'!AJ18</f>
        <v/>
      </c>
      <c r="J19" s="102" t="str">
        <f>'Fy kat'!AK18</f>
        <v/>
      </c>
      <c r="K19" s="103" t="str">
        <f>'Fy kat'!AL18</f>
        <v/>
      </c>
      <c r="L19" s="104" t="str">
        <f>'Fy kat'!AM18</f>
        <v/>
      </c>
      <c r="M19" s="102" t="str">
        <f>'Fy kat'!AN18</f>
        <v/>
      </c>
      <c r="N19" s="103" t="str">
        <f>'Fy kat'!AO18</f>
        <v/>
      </c>
      <c r="O19" s="104" t="str">
        <f>'Fy kat'!AP18</f>
        <v/>
      </c>
      <c r="P19" s="102" t="str">
        <f>'Fy kat'!AQ18</f>
        <v/>
      </c>
      <c r="Q19" s="103" t="str">
        <f>'Fy kat'!AR18</f>
        <v/>
      </c>
      <c r="R19" s="104" t="str">
        <f>'Fy kat'!AS18</f>
        <v/>
      </c>
      <c r="S19" s="102">
        <f>'Fy kat'!AT18</f>
        <v>1</v>
      </c>
      <c r="T19" s="105" t="str">
        <f>'Fy kat'!AU18</f>
        <v/>
      </c>
      <c r="U19" s="106" t="str">
        <f>'Fy kat'!AV18</f>
        <v/>
      </c>
      <c r="V19" s="102">
        <f>'Fy kat'!AW18</f>
        <v>1</v>
      </c>
      <c r="W19" s="107" t="str">
        <f>'Fy kat'!AX18</f>
        <v/>
      </c>
      <c r="X19" s="91" t="str">
        <f>'Fy kat'!AY18</f>
        <v/>
      </c>
      <c r="Y19" s="102" t="str">
        <f>'Fy kat'!AZ18</f>
        <v/>
      </c>
      <c r="Z19" s="107" t="str">
        <f>'Fy kat'!BA18</f>
        <v/>
      </c>
      <c r="AA19" s="91" t="str">
        <f>'Fy kat'!BB18</f>
        <v/>
      </c>
      <c r="AB19" s="102" t="str">
        <f>'Fy kat'!BC18</f>
        <v/>
      </c>
      <c r="AC19" s="107" t="str">
        <f>'Fy kat'!BD18</f>
        <v/>
      </c>
      <c r="AD19" s="106" t="str">
        <f>'Fy kat'!BE18</f>
        <v/>
      </c>
      <c r="AE19" s="102" t="str">
        <f>'Fy kat'!BF18</f>
        <v/>
      </c>
      <c r="AF19" s="102" t="str">
        <f>'Fy kat'!BG18</f>
        <v/>
      </c>
      <c r="AG19" s="126"/>
      <c r="AH19" s="102" t="str">
        <f>'Fy kat'!BH18</f>
        <v/>
      </c>
      <c r="AI19" s="102" t="str">
        <f>'Fy kat'!BI18</f>
        <v/>
      </c>
      <c r="AJ19" s="107" t="str">
        <f>'Fy kat'!BJ18</f>
        <v/>
      </c>
    </row>
    <row r="20" spans="1:36" x14ac:dyDescent="0.25">
      <c r="B20" s="90" t="str">
        <f>'Fy kat'!AC19</f>
        <v>1_9</v>
      </c>
      <c r="C20" s="91" t="str">
        <f>'Fy kat'!AD19</f>
        <v/>
      </c>
      <c r="D20" s="92" t="str">
        <f>'Fy kat'!AE19</f>
        <v/>
      </c>
      <c r="E20" s="93">
        <f>'Fy kat'!AF19</f>
        <v>1</v>
      </c>
      <c r="F20" s="101" t="str">
        <f>'Fy kat'!AG19</f>
        <v/>
      </c>
      <c r="G20" s="102" t="str">
        <f>'Fy kat'!AH19</f>
        <v/>
      </c>
      <c r="H20" s="103" t="str">
        <f>'Fy kat'!AI19</f>
        <v/>
      </c>
      <c r="I20" s="104" t="str">
        <f>'Fy kat'!AJ19</f>
        <v/>
      </c>
      <c r="J20" s="102" t="str">
        <f>'Fy kat'!AK19</f>
        <v/>
      </c>
      <c r="K20" s="103" t="str">
        <f>'Fy kat'!AL19</f>
        <v/>
      </c>
      <c r="L20" s="104" t="str">
        <f>'Fy kat'!AM19</f>
        <v/>
      </c>
      <c r="M20" s="102" t="str">
        <f>'Fy kat'!AN19</f>
        <v/>
      </c>
      <c r="N20" s="103" t="str">
        <f>'Fy kat'!AO19</f>
        <v/>
      </c>
      <c r="O20" s="104" t="str">
        <f>'Fy kat'!AP19</f>
        <v/>
      </c>
      <c r="P20" s="102" t="str">
        <f>'Fy kat'!AQ19</f>
        <v/>
      </c>
      <c r="Q20" s="103" t="str">
        <f>'Fy kat'!AR19</f>
        <v/>
      </c>
      <c r="R20" s="104" t="str">
        <f>'Fy kat'!AS19</f>
        <v/>
      </c>
      <c r="S20" s="102" t="str">
        <f>'Fy kat'!AT19</f>
        <v/>
      </c>
      <c r="T20" s="105">
        <f>'Fy kat'!AU19</f>
        <v>1</v>
      </c>
      <c r="U20" s="106" t="str">
        <f>'Fy kat'!AV19</f>
        <v/>
      </c>
      <c r="V20" s="102" t="str">
        <f>'Fy kat'!AW19</f>
        <v/>
      </c>
      <c r="W20" s="107">
        <f>'Fy kat'!AX19</f>
        <v>1</v>
      </c>
      <c r="X20" s="91" t="str">
        <f>'Fy kat'!AY19</f>
        <v/>
      </c>
      <c r="Y20" s="102" t="str">
        <f>'Fy kat'!AZ19</f>
        <v/>
      </c>
      <c r="Z20" s="107" t="str">
        <f>'Fy kat'!BA19</f>
        <v/>
      </c>
      <c r="AA20" s="91" t="str">
        <f>'Fy kat'!BB19</f>
        <v/>
      </c>
      <c r="AB20" s="102" t="str">
        <f>'Fy kat'!BC19</f>
        <v/>
      </c>
      <c r="AC20" s="107" t="str">
        <f>'Fy kat'!BD19</f>
        <v/>
      </c>
      <c r="AD20" s="106" t="str">
        <f>'Fy kat'!BE19</f>
        <v/>
      </c>
      <c r="AE20" s="102" t="str">
        <f>'Fy kat'!BF19</f>
        <v/>
      </c>
      <c r="AF20" s="102" t="str">
        <f>'Fy kat'!BG19</f>
        <v/>
      </c>
      <c r="AG20" s="126"/>
      <c r="AH20" s="102" t="str">
        <f>'Fy kat'!BH19</f>
        <v/>
      </c>
      <c r="AI20" s="102" t="str">
        <f>'Fy kat'!BI19</f>
        <v/>
      </c>
      <c r="AJ20" s="107" t="str">
        <f>'Fy kat'!BJ19</f>
        <v/>
      </c>
    </row>
    <row r="21" spans="1:36" x14ac:dyDescent="0.25">
      <c r="B21" s="108" t="str">
        <f>'Fy kat'!AC20</f>
        <v>1_1</v>
      </c>
      <c r="C21" s="109">
        <f>'Fy kat'!AD20</f>
        <v>1</v>
      </c>
      <c r="D21" s="110" t="str">
        <f>'Fy kat'!AE20</f>
        <v/>
      </c>
      <c r="E21" s="111" t="str">
        <f>'Fy kat'!AF20</f>
        <v/>
      </c>
      <c r="F21" s="112">
        <f>'Fy kat'!AG20</f>
        <v>1</v>
      </c>
      <c r="G21" s="113" t="str">
        <f>'Fy kat'!AH20</f>
        <v/>
      </c>
      <c r="H21" s="114" t="str">
        <f>'Fy kat'!AI20</f>
        <v/>
      </c>
      <c r="I21" s="115" t="str">
        <f>'Fy kat'!AJ20</f>
        <v/>
      </c>
      <c r="J21" s="113" t="str">
        <f>'Fy kat'!AK20</f>
        <v/>
      </c>
      <c r="K21" s="114" t="str">
        <f>'Fy kat'!AL20</f>
        <v/>
      </c>
      <c r="L21" s="115" t="str">
        <f>'Fy kat'!AM20</f>
        <v/>
      </c>
      <c r="M21" s="113" t="str">
        <f>'Fy kat'!AN20</f>
        <v/>
      </c>
      <c r="N21" s="114" t="str">
        <f>'Fy kat'!AO20</f>
        <v/>
      </c>
      <c r="O21" s="115" t="str">
        <f>'Fy kat'!AP20</f>
        <v/>
      </c>
      <c r="P21" s="113" t="str">
        <f>'Fy kat'!AQ20</f>
        <v/>
      </c>
      <c r="Q21" s="114" t="str">
        <f>'Fy kat'!AR20</f>
        <v/>
      </c>
      <c r="R21" s="115" t="str">
        <f>'Fy kat'!AS20</f>
        <v/>
      </c>
      <c r="S21" s="113" t="str">
        <f>'Fy kat'!AT20</f>
        <v/>
      </c>
      <c r="T21" s="116" t="str">
        <f>'Fy kat'!AU20</f>
        <v/>
      </c>
      <c r="U21" s="117">
        <f>'Fy kat'!AV20</f>
        <v>1</v>
      </c>
      <c r="V21" s="113" t="str">
        <f>'Fy kat'!AW20</f>
        <v/>
      </c>
      <c r="W21" s="118" t="str">
        <f>'Fy kat'!AX20</f>
        <v/>
      </c>
      <c r="X21" s="109" t="str">
        <f>'Fy kat'!AY20</f>
        <v/>
      </c>
      <c r="Y21" s="113" t="str">
        <f>'Fy kat'!AZ20</f>
        <v/>
      </c>
      <c r="Z21" s="118" t="str">
        <f>'Fy kat'!BA20</f>
        <v/>
      </c>
      <c r="AA21" s="109" t="str">
        <f>'Fy kat'!BB20</f>
        <v/>
      </c>
      <c r="AB21" s="113" t="str">
        <f>'Fy kat'!BC20</f>
        <v/>
      </c>
      <c r="AC21" s="118" t="str">
        <f>'Fy kat'!BD20</f>
        <v/>
      </c>
      <c r="AD21" s="117" t="str">
        <f>'Fy kat'!BE20</f>
        <v/>
      </c>
      <c r="AE21" s="113" t="str">
        <f>'Fy kat'!BF20</f>
        <v/>
      </c>
      <c r="AF21" s="113" t="str">
        <f>'Fy kat'!BG20</f>
        <v/>
      </c>
      <c r="AG21" s="127"/>
      <c r="AH21" s="113" t="str">
        <f>'Fy kat'!BH20</f>
        <v/>
      </c>
      <c r="AI21" s="113" t="str">
        <f>'Fy kat'!BI20</f>
        <v/>
      </c>
      <c r="AJ21" s="118" t="str">
        <f>'Fy kat'!BJ20</f>
        <v/>
      </c>
    </row>
    <row r="22" spans="1:36" x14ac:dyDescent="0.25">
      <c r="B22" s="108" t="str">
        <f>'Fy kat'!AC21</f>
        <v>2_1</v>
      </c>
      <c r="C22" s="109">
        <f>'Fy kat'!AD21</f>
        <v>1</v>
      </c>
      <c r="D22" s="110" t="str">
        <f>'Fy kat'!AE21</f>
        <v/>
      </c>
      <c r="E22" s="111" t="str">
        <f>'Fy kat'!AF21</f>
        <v/>
      </c>
      <c r="F22" s="112">
        <f>'Fy kat'!AG21</f>
        <v>1</v>
      </c>
      <c r="G22" s="113" t="str">
        <f>'Fy kat'!AH21</f>
        <v/>
      </c>
      <c r="H22" s="114" t="str">
        <f>'Fy kat'!AI21</f>
        <v/>
      </c>
      <c r="I22" s="115" t="str">
        <f>'Fy kat'!AJ21</f>
        <v/>
      </c>
      <c r="J22" s="113" t="str">
        <f>'Fy kat'!AK21</f>
        <v/>
      </c>
      <c r="K22" s="114" t="str">
        <f>'Fy kat'!AL21</f>
        <v/>
      </c>
      <c r="L22" s="115" t="str">
        <f>'Fy kat'!AM21</f>
        <v/>
      </c>
      <c r="M22" s="113" t="str">
        <f>'Fy kat'!AN21</f>
        <v/>
      </c>
      <c r="N22" s="114" t="str">
        <f>'Fy kat'!AO21</f>
        <v/>
      </c>
      <c r="O22" s="115" t="str">
        <f>'Fy kat'!AP21</f>
        <v/>
      </c>
      <c r="P22" s="113" t="str">
        <f>'Fy kat'!AQ21</f>
        <v/>
      </c>
      <c r="Q22" s="114" t="str">
        <f>'Fy kat'!AR21</f>
        <v/>
      </c>
      <c r="R22" s="115" t="str">
        <f>'Fy kat'!AS21</f>
        <v/>
      </c>
      <c r="S22" s="113" t="str">
        <f>'Fy kat'!AT21</f>
        <v/>
      </c>
      <c r="T22" s="116" t="str">
        <f>'Fy kat'!AU21</f>
        <v/>
      </c>
      <c r="U22" s="117" t="str">
        <f>'Fy kat'!AV21</f>
        <v/>
      </c>
      <c r="V22" s="113" t="str">
        <f>'Fy kat'!AW21</f>
        <v/>
      </c>
      <c r="W22" s="118" t="str">
        <f>'Fy kat'!AX21</f>
        <v/>
      </c>
      <c r="X22" s="109">
        <f>'Fy kat'!AY21</f>
        <v>1</v>
      </c>
      <c r="Y22" s="113" t="str">
        <f>'Fy kat'!AZ21</f>
        <v/>
      </c>
      <c r="Z22" s="118" t="str">
        <f>'Fy kat'!BA21</f>
        <v/>
      </c>
      <c r="AA22" s="109" t="str">
        <f>'Fy kat'!BB21</f>
        <v/>
      </c>
      <c r="AB22" s="113" t="str">
        <f>'Fy kat'!BC21</f>
        <v/>
      </c>
      <c r="AC22" s="118" t="str">
        <f>'Fy kat'!BD21</f>
        <v/>
      </c>
      <c r="AD22" s="117" t="str">
        <f>'Fy kat'!BE21</f>
        <v/>
      </c>
      <c r="AE22" s="113" t="str">
        <f>'Fy kat'!BF21</f>
        <v/>
      </c>
      <c r="AF22" s="113" t="str">
        <f>'Fy kat'!BG21</f>
        <v/>
      </c>
      <c r="AG22" s="127"/>
      <c r="AH22" s="113" t="str">
        <f>'Fy kat'!BH21</f>
        <v/>
      </c>
      <c r="AI22" s="113" t="str">
        <f>'Fy kat'!BI21</f>
        <v/>
      </c>
      <c r="AJ22" s="118" t="str">
        <f>'Fy kat'!BJ21</f>
        <v/>
      </c>
    </row>
    <row r="23" spans="1:36" x14ac:dyDescent="0.25">
      <c r="B23" s="108" t="str">
        <f>'Fy kat'!AC22</f>
        <v>3_1</v>
      </c>
      <c r="C23" s="109">
        <f>'Fy kat'!AD22</f>
        <v>1</v>
      </c>
      <c r="D23" s="110" t="str">
        <f>'Fy kat'!AE22</f>
        <v/>
      </c>
      <c r="E23" s="111" t="str">
        <f>'Fy kat'!AF22</f>
        <v/>
      </c>
      <c r="F23" s="112">
        <f>'Fy kat'!AG22</f>
        <v>1</v>
      </c>
      <c r="G23" s="113" t="str">
        <f>'Fy kat'!AH22</f>
        <v/>
      </c>
      <c r="H23" s="114" t="str">
        <f>'Fy kat'!AI22</f>
        <v/>
      </c>
      <c r="I23" s="115" t="str">
        <f>'Fy kat'!AJ22</f>
        <v/>
      </c>
      <c r="J23" s="113" t="str">
        <f>'Fy kat'!AK22</f>
        <v/>
      </c>
      <c r="K23" s="114" t="str">
        <f>'Fy kat'!AL22</f>
        <v/>
      </c>
      <c r="L23" s="115" t="str">
        <f>'Fy kat'!AM22</f>
        <v/>
      </c>
      <c r="M23" s="113" t="str">
        <f>'Fy kat'!AN22</f>
        <v/>
      </c>
      <c r="N23" s="114" t="str">
        <f>'Fy kat'!AO22</f>
        <v/>
      </c>
      <c r="O23" s="115" t="str">
        <f>'Fy kat'!AP22</f>
        <v/>
      </c>
      <c r="P23" s="113" t="str">
        <f>'Fy kat'!AQ22</f>
        <v/>
      </c>
      <c r="Q23" s="114" t="str">
        <f>'Fy kat'!AR22</f>
        <v/>
      </c>
      <c r="R23" s="115" t="str">
        <f>'Fy kat'!AS22</f>
        <v/>
      </c>
      <c r="S23" s="113" t="str">
        <f>'Fy kat'!AT22</f>
        <v/>
      </c>
      <c r="T23" s="116" t="str">
        <f>'Fy kat'!AU22</f>
        <v/>
      </c>
      <c r="U23" s="117" t="str">
        <f>'Fy kat'!AV22</f>
        <v/>
      </c>
      <c r="V23" s="113" t="str">
        <f>'Fy kat'!AW22</f>
        <v/>
      </c>
      <c r="W23" s="118" t="str">
        <f>'Fy kat'!AX22</f>
        <v/>
      </c>
      <c r="X23" s="109">
        <f>'Fy kat'!AY22</f>
        <v>1</v>
      </c>
      <c r="Y23" s="113" t="str">
        <f>'Fy kat'!AZ22</f>
        <v/>
      </c>
      <c r="Z23" s="118" t="str">
        <f>'Fy kat'!BA22</f>
        <v/>
      </c>
      <c r="AA23" s="109" t="str">
        <f>'Fy kat'!BB22</f>
        <v/>
      </c>
      <c r="AB23" s="113" t="str">
        <f>'Fy kat'!BC22</f>
        <v/>
      </c>
      <c r="AC23" s="118" t="str">
        <f>'Fy kat'!BD22</f>
        <v/>
      </c>
      <c r="AD23" s="117" t="str">
        <f>'Fy kat'!BE22</f>
        <v/>
      </c>
      <c r="AE23" s="113" t="str">
        <f>'Fy kat'!BF22</f>
        <v/>
      </c>
      <c r="AF23" s="113" t="str">
        <f>'Fy kat'!BG22</f>
        <v/>
      </c>
      <c r="AG23" s="127"/>
      <c r="AH23" s="113" t="str">
        <f>'Fy kat'!BH22</f>
        <v/>
      </c>
      <c r="AI23" s="113" t="str">
        <f>'Fy kat'!BI22</f>
        <v/>
      </c>
      <c r="AJ23" s="118" t="str">
        <f>'Fy kat'!BJ22</f>
        <v/>
      </c>
    </row>
    <row r="24" spans="1:36" x14ac:dyDescent="0.25">
      <c r="B24" s="108" t="str">
        <f>'Fy kat'!AC23</f>
        <v>3_2</v>
      </c>
      <c r="C24" s="109">
        <f>'Fy kat'!AD23</f>
        <v>1</v>
      </c>
      <c r="D24" s="110" t="str">
        <f>'Fy kat'!AE23</f>
        <v/>
      </c>
      <c r="E24" s="111" t="str">
        <f>'Fy kat'!AF23</f>
        <v/>
      </c>
      <c r="F24" s="112" t="str">
        <f>'Fy kat'!AG23</f>
        <v/>
      </c>
      <c r="G24" s="113" t="str">
        <f>'Fy kat'!AH23</f>
        <v/>
      </c>
      <c r="H24" s="114" t="str">
        <f>'Fy kat'!AI23</f>
        <v/>
      </c>
      <c r="I24" s="115">
        <f>'Fy kat'!AJ23</f>
        <v>1</v>
      </c>
      <c r="J24" s="113" t="str">
        <f>'Fy kat'!AK23</f>
        <v/>
      </c>
      <c r="K24" s="114" t="str">
        <f>'Fy kat'!AL23</f>
        <v/>
      </c>
      <c r="L24" s="115" t="str">
        <f>'Fy kat'!AM23</f>
        <v/>
      </c>
      <c r="M24" s="113" t="str">
        <f>'Fy kat'!AN23</f>
        <v/>
      </c>
      <c r="N24" s="114" t="str">
        <f>'Fy kat'!AO23</f>
        <v/>
      </c>
      <c r="O24" s="115" t="str">
        <f>'Fy kat'!AP23</f>
        <v/>
      </c>
      <c r="P24" s="113" t="str">
        <f>'Fy kat'!AQ23</f>
        <v/>
      </c>
      <c r="Q24" s="114" t="str">
        <f>'Fy kat'!AR23</f>
        <v/>
      </c>
      <c r="R24" s="115" t="str">
        <f>'Fy kat'!AS23</f>
        <v/>
      </c>
      <c r="S24" s="113" t="str">
        <f>'Fy kat'!AT23</f>
        <v/>
      </c>
      <c r="T24" s="116" t="str">
        <f>'Fy kat'!AU23</f>
        <v/>
      </c>
      <c r="U24" s="117" t="str">
        <f>'Fy kat'!AV23</f>
        <v/>
      </c>
      <c r="V24" s="113" t="str">
        <f>'Fy kat'!AW23</f>
        <v/>
      </c>
      <c r="W24" s="118" t="str">
        <f>'Fy kat'!AX23</f>
        <v/>
      </c>
      <c r="X24" s="109">
        <f>'Fy kat'!AY23</f>
        <v>1</v>
      </c>
      <c r="Y24" s="113" t="str">
        <f>'Fy kat'!AZ23</f>
        <v/>
      </c>
      <c r="Z24" s="118" t="str">
        <f>'Fy kat'!BA23</f>
        <v/>
      </c>
      <c r="AA24" s="109" t="str">
        <f>'Fy kat'!BB23</f>
        <v/>
      </c>
      <c r="AB24" s="113" t="str">
        <f>'Fy kat'!BC23</f>
        <v/>
      </c>
      <c r="AC24" s="118" t="str">
        <f>'Fy kat'!BD23</f>
        <v/>
      </c>
      <c r="AD24" s="117" t="str">
        <f>'Fy kat'!BE23</f>
        <v/>
      </c>
      <c r="AE24" s="113" t="str">
        <f>'Fy kat'!BF23</f>
        <v/>
      </c>
      <c r="AF24" s="113" t="str">
        <f>'Fy kat'!BG23</f>
        <v/>
      </c>
      <c r="AG24" s="127"/>
      <c r="AH24" s="113" t="str">
        <f>'Fy kat'!BH23</f>
        <v/>
      </c>
      <c r="AI24" s="113" t="str">
        <f>'Fy kat'!BI23</f>
        <v/>
      </c>
      <c r="AJ24" s="118" t="str">
        <f>'Fy kat'!BJ23</f>
        <v/>
      </c>
    </row>
    <row r="25" spans="1:36" x14ac:dyDescent="0.25">
      <c r="B25" s="108" t="str">
        <f>'Fy kat'!AC24</f>
        <v>4_1</v>
      </c>
      <c r="C25" s="109">
        <f>'Fy kat'!AD24</f>
        <v>1</v>
      </c>
      <c r="D25" s="110" t="str">
        <f>'Fy kat'!AE24</f>
        <v/>
      </c>
      <c r="E25" s="111" t="str">
        <f>'Fy kat'!AF24</f>
        <v/>
      </c>
      <c r="F25" s="112">
        <f>'Fy kat'!AG24</f>
        <v>1</v>
      </c>
      <c r="G25" s="113" t="str">
        <f>'Fy kat'!AH24</f>
        <v/>
      </c>
      <c r="H25" s="114" t="str">
        <f>'Fy kat'!AI24</f>
        <v/>
      </c>
      <c r="I25" s="115" t="str">
        <f>'Fy kat'!AJ24</f>
        <v/>
      </c>
      <c r="J25" s="113" t="str">
        <f>'Fy kat'!AK24</f>
        <v/>
      </c>
      <c r="K25" s="114" t="str">
        <f>'Fy kat'!AL24</f>
        <v/>
      </c>
      <c r="L25" s="115" t="str">
        <f>'Fy kat'!AM24</f>
        <v/>
      </c>
      <c r="M25" s="113" t="str">
        <f>'Fy kat'!AN24</f>
        <v/>
      </c>
      <c r="N25" s="114" t="str">
        <f>'Fy kat'!AO24</f>
        <v/>
      </c>
      <c r="O25" s="115" t="str">
        <f>'Fy kat'!AP24</f>
        <v/>
      </c>
      <c r="P25" s="113" t="str">
        <f>'Fy kat'!AQ24</f>
        <v/>
      </c>
      <c r="Q25" s="114" t="str">
        <f>'Fy kat'!AR24</f>
        <v/>
      </c>
      <c r="R25" s="115" t="str">
        <f>'Fy kat'!AS24</f>
        <v/>
      </c>
      <c r="S25" s="113" t="str">
        <f>'Fy kat'!AT24</f>
        <v/>
      </c>
      <c r="T25" s="116" t="str">
        <f>'Fy kat'!AU24</f>
        <v/>
      </c>
      <c r="U25" s="117" t="str">
        <f>'Fy kat'!AV24</f>
        <v/>
      </c>
      <c r="V25" s="113" t="str">
        <f>'Fy kat'!AW24</f>
        <v/>
      </c>
      <c r="W25" s="118" t="str">
        <f>'Fy kat'!AX24</f>
        <v/>
      </c>
      <c r="X25" s="109" t="str">
        <f>'Fy kat'!AY24</f>
        <v/>
      </c>
      <c r="Y25" s="113" t="str">
        <f>'Fy kat'!AZ24</f>
        <v/>
      </c>
      <c r="Z25" s="118" t="str">
        <f>'Fy kat'!BA24</f>
        <v/>
      </c>
      <c r="AA25" s="109" t="str">
        <f>'Fy kat'!BB24</f>
        <v/>
      </c>
      <c r="AB25" s="113" t="str">
        <f>'Fy kat'!BC24</f>
        <v/>
      </c>
      <c r="AC25" s="118" t="str">
        <f>'Fy kat'!BD24</f>
        <v/>
      </c>
      <c r="AD25" s="117">
        <f>'Fy kat'!BE24</f>
        <v>1</v>
      </c>
      <c r="AE25" s="113" t="str">
        <f>'Fy kat'!BF24</f>
        <v/>
      </c>
      <c r="AF25" s="113" t="str">
        <f>'Fy kat'!BG24</f>
        <v/>
      </c>
      <c r="AG25" s="127"/>
      <c r="AH25" s="113">
        <f>'Fy kat'!BH24</f>
        <v>1</v>
      </c>
      <c r="AI25" s="113" t="str">
        <f>'Fy kat'!BI24</f>
        <v/>
      </c>
      <c r="AJ25" s="118" t="str">
        <f>'Fy kat'!BJ24</f>
        <v/>
      </c>
    </row>
    <row r="26" spans="1:36" x14ac:dyDescent="0.25">
      <c r="B26" s="108" t="str">
        <f>'Fy kat'!AC25</f>
        <v>5_1</v>
      </c>
      <c r="C26" s="109" t="str">
        <f>'Fy kat'!AD25</f>
        <v/>
      </c>
      <c r="D26" s="110">
        <f>'Fy kat'!AE25</f>
        <v>1</v>
      </c>
      <c r="E26" s="111" t="str">
        <f>'Fy kat'!AF25</f>
        <v/>
      </c>
      <c r="F26" s="112" t="str">
        <f>'Fy kat'!AG25</f>
        <v/>
      </c>
      <c r="G26" s="113">
        <f>'Fy kat'!AH25</f>
        <v>1</v>
      </c>
      <c r="H26" s="114" t="str">
        <f>'Fy kat'!AI25</f>
        <v/>
      </c>
      <c r="I26" s="115" t="str">
        <f>'Fy kat'!AJ25</f>
        <v/>
      </c>
      <c r="J26" s="113" t="str">
        <f>'Fy kat'!AK25</f>
        <v/>
      </c>
      <c r="K26" s="114" t="str">
        <f>'Fy kat'!AL25</f>
        <v/>
      </c>
      <c r="L26" s="115" t="str">
        <f>'Fy kat'!AM25</f>
        <v/>
      </c>
      <c r="M26" s="113" t="str">
        <f>'Fy kat'!AN25</f>
        <v/>
      </c>
      <c r="N26" s="114" t="str">
        <f>'Fy kat'!AO25</f>
        <v/>
      </c>
      <c r="O26" s="115" t="str">
        <f>'Fy kat'!AP25</f>
        <v/>
      </c>
      <c r="P26" s="113" t="str">
        <f>'Fy kat'!AQ25</f>
        <v/>
      </c>
      <c r="Q26" s="114" t="str">
        <f>'Fy kat'!AR25</f>
        <v/>
      </c>
      <c r="R26" s="115" t="str">
        <f>'Fy kat'!AS25</f>
        <v/>
      </c>
      <c r="S26" s="113" t="str">
        <f>'Fy kat'!AT25</f>
        <v/>
      </c>
      <c r="T26" s="116" t="str">
        <f>'Fy kat'!AU25</f>
        <v/>
      </c>
      <c r="U26" s="117" t="str">
        <f>'Fy kat'!AV25</f>
        <v/>
      </c>
      <c r="V26" s="113" t="str">
        <f>'Fy kat'!AW25</f>
        <v/>
      </c>
      <c r="W26" s="118" t="str">
        <f>'Fy kat'!AX25</f>
        <v/>
      </c>
      <c r="X26" s="109" t="str">
        <f>'Fy kat'!AY25</f>
        <v/>
      </c>
      <c r="Y26" s="113">
        <f>'Fy kat'!AZ25</f>
        <v>1</v>
      </c>
      <c r="Z26" s="118" t="str">
        <f>'Fy kat'!BA25</f>
        <v/>
      </c>
      <c r="AA26" s="109" t="str">
        <f>'Fy kat'!BB25</f>
        <v/>
      </c>
      <c r="AB26" s="113" t="str">
        <f>'Fy kat'!BC25</f>
        <v/>
      </c>
      <c r="AC26" s="118" t="str">
        <f>'Fy kat'!BD25</f>
        <v/>
      </c>
      <c r="AD26" s="117" t="str">
        <f>'Fy kat'!BE25</f>
        <v/>
      </c>
      <c r="AE26" s="113" t="str">
        <f>'Fy kat'!BF25</f>
        <v/>
      </c>
      <c r="AF26" s="113" t="str">
        <f>'Fy kat'!BG25</f>
        <v/>
      </c>
      <c r="AG26" s="127"/>
      <c r="AH26" s="113" t="str">
        <f>'Fy kat'!BH25</f>
        <v/>
      </c>
      <c r="AI26" s="113" t="str">
        <f>'Fy kat'!BI25</f>
        <v/>
      </c>
      <c r="AJ26" s="118" t="str">
        <f>'Fy kat'!BJ25</f>
        <v/>
      </c>
    </row>
    <row r="27" spans="1:36" x14ac:dyDescent="0.25">
      <c r="B27" s="108" t="str">
        <f>'Fy kat'!AC26</f>
        <v>6_1</v>
      </c>
      <c r="C27" s="109" t="str">
        <f>'Fy kat'!AD26</f>
        <v/>
      </c>
      <c r="D27" s="110">
        <f>'Fy kat'!AE26</f>
        <v>1</v>
      </c>
      <c r="E27" s="111" t="str">
        <f>'Fy kat'!AF26</f>
        <v/>
      </c>
      <c r="F27" s="112" t="str">
        <f>'Fy kat'!AG26</f>
        <v/>
      </c>
      <c r="G27" s="113">
        <f>'Fy kat'!AH26</f>
        <v>1</v>
      </c>
      <c r="H27" s="114" t="str">
        <f>'Fy kat'!AI26</f>
        <v/>
      </c>
      <c r="I27" s="115" t="str">
        <f>'Fy kat'!AJ26</f>
        <v/>
      </c>
      <c r="J27" s="113" t="str">
        <f>'Fy kat'!AK26</f>
        <v/>
      </c>
      <c r="K27" s="114" t="str">
        <f>'Fy kat'!AL26</f>
        <v/>
      </c>
      <c r="L27" s="115" t="str">
        <f>'Fy kat'!AM26</f>
        <v/>
      </c>
      <c r="M27" s="113" t="str">
        <f>'Fy kat'!AN26</f>
        <v/>
      </c>
      <c r="N27" s="114" t="str">
        <f>'Fy kat'!AO26</f>
        <v/>
      </c>
      <c r="O27" s="115" t="str">
        <f>'Fy kat'!AP26</f>
        <v/>
      </c>
      <c r="P27" s="113" t="str">
        <f>'Fy kat'!AQ26</f>
        <v/>
      </c>
      <c r="Q27" s="114" t="str">
        <f>'Fy kat'!AR26</f>
        <v/>
      </c>
      <c r="R27" s="115" t="str">
        <f>'Fy kat'!AS26</f>
        <v/>
      </c>
      <c r="S27" s="113" t="str">
        <f>'Fy kat'!AT26</f>
        <v/>
      </c>
      <c r="T27" s="116" t="str">
        <f>'Fy kat'!AU26</f>
        <v/>
      </c>
      <c r="U27" s="117" t="str">
        <f>'Fy kat'!AV26</f>
        <v/>
      </c>
      <c r="V27" s="113">
        <f>'Fy kat'!AW26</f>
        <v>1</v>
      </c>
      <c r="W27" s="118" t="str">
        <f>'Fy kat'!AX26</f>
        <v/>
      </c>
      <c r="X27" s="109" t="str">
        <f>'Fy kat'!AY26</f>
        <v/>
      </c>
      <c r="Y27" s="113" t="str">
        <f>'Fy kat'!AZ26</f>
        <v/>
      </c>
      <c r="Z27" s="118" t="str">
        <f>'Fy kat'!BA26</f>
        <v/>
      </c>
      <c r="AA27" s="109" t="str">
        <f>'Fy kat'!BB26</f>
        <v/>
      </c>
      <c r="AB27" s="113" t="str">
        <f>'Fy kat'!BC26</f>
        <v/>
      </c>
      <c r="AC27" s="118" t="str">
        <f>'Fy kat'!BD26</f>
        <v/>
      </c>
      <c r="AD27" s="117" t="str">
        <f>'Fy kat'!BE26</f>
        <v/>
      </c>
      <c r="AE27" s="113" t="str">
        <f>'Fy kat'!BF26</f>
        <v/>
      </c>
      <c r="AF27" s="113" t="str">
        <f>'Fy kat'!BG26</f>
        <v/>
      </c>
      <c r="AG27" s="127"/>
      <c r="AH27" s="113" t="str">
        <f>'Fy kat'!BH26</f>
        <v/>
      </c>
      <c r="AI27" s="113" t="str">
        <f>'Fy kat'!BI26</f>
        <v/>
      </c>
      <c r="AJ27" s="118" t="str">
        <f>'Fy kat'!BJ26</f>
        <v/>
      </c>
    </row>
    <row r="28" spans="1:36" x14ac:dyDescent="0.25">
      <c r="B28" s="108" t="str">
        <f>'Fy kat'!AC27</f>
        <v>6_2</v>
      </c>
      <c r="C28" s="109" t="str">
        <f>'Fy kat'!AD27</f>
        <v/>
      </c>
      <c r="D28" s="110">
        <f>'Fy kat'!AE27</f>
        <v>1</v>
      </c>
      <c r="E28" s="111" t="str">
        <f>'Fy kat'!AF27</f>
        <v/>
      </c>
      <c r="F28" s="112" t="str">
        <f>'Fy kat'!AG27</f>
        <v/>
      </c>
      <c r="G28" s="113" t="str">
        <f>'Fy kat'!AH27</f>
        <v/>
      </c>
      <c r="H28" s="114" t="str">
        <f>'Fy kat'!AI27</f>
        <v/>
      </c>
      <c r="I28" s="115" t="str">
        <f>'Fy kat'!AJ27</f>
        <v/>
      </c>
      <c r="J28" s="113">
        <f>'Fy kat'!AK27</f>
        <v>1</v>
      </c>
      <c r="K28" s="114" t="str">
        <f>'Fy kat'!AL27</f>
        <v/>
      </c>
      <c r="L28" s="115" t="str">
        <f>'Fy kat'!AM27</f>
        <v/>
      </c>
      <c r="M28" s="113" t="str">
        <f>'Fy kat'!AN27</f>
        <v/>
      </c>
      <c r="N28" s="114" t="str">
        <f>'Fy kat'!AO27</f>
        <v/>
      </c>
      <c r="O28" s="115" t="str">
        <f>'Fy kat'!AP27</f>
        <v/>
      </c>
      <c r="P28" s="113" t="str">
        <f>'Fy kat'!AQ27</f>
        <v/>
      </c>
      <c r="Q28" s="114" t="str">
        <f>'Fy kat'!AR27</f>
        <v/>
      </c>
      <c r="R28" s="115" t="str">
        <f>'Fy kat'!AS27</f>
        <v/>
      </c>
      <c r="S28" s="113" t="str">
        <f>'Fy kat'!AT27</f>
        <v/>
      </c>
      <c r="T28" s="116" t="str">
        <f>'Fy kat'!AU27</f>
        <v/>
      </c>
      <c r="U28" s="117" t="str">
        <f>'Fy kat'!AV27</f>
        <v/>
      </c>
      <c r="V28" s="113">
        <f>'Fy kat'!AW27</f>
        <v>1</v>
      </c>
      <c r="W28" s="118" t="str">
        <f>'Fy kat'!AX27</f>
        <v/>
      </c>
      <c r="X28" s="109" t="str">
        <f>'Fy kat'!AY27</f>
        <v/>
      </c>
      <c r="Y28" s="113" t="str">
        <f>'Fy kat'!AZ27</f>
        <v/>
      </c>
      <c r="Z28" s="118" t="str">
        <f>'Fy kat'!BA27</f>
        <v/>
      </c>
      <c r="AA28" s="109" t="str">
        <f>'Fy kat'!BB27</f>
        <v/>
      </c>
      <c r="AB28" s="113" t="str">
        <f>'Fy kat'!BC27</f>
        <v/>
      </c>
      <c r="AC28" s="118" t="str">
        <f>'Fy kat'!BD27</f>
        <v/>
      </c>
      <c r="AD28" s="117" t="str">
        <f>'Fy kat'!BE27</f>
        <v/>
      </c>
      <c r="AE28" s="113" t="str">
        <f>'Fy kat'!BF27</f>
        <v/>
      </c>
      <c r="AF28" s="113" t="str">
        <f>'Fy kat'!BG27</f>
        <v/>
      </c>
      <c r="AG28" s="127"/>
      <c r="AH28" s="113" t="str">
        <f>'Fy kat'!BH27</f>
        <v/>
      </c>
      <c r="AI28" s="113" t="str">
        <f>'Fy kat'!BI27</f>
        <v/>
      </c>
      <c r="AJ28" s="118" t="str">
        <f>'Fy kat'!BJ27</f>
        <v/>
      </c>
    </row>
    <row r="29" spans="1:36" x14ac:dyDescent="0.25">
      <c r="B29" s="108" t="str">
        <f>'Fy kat'!AC28</f>
        <v>7_1</v>
      </c>
      <c r="C29" s="109" t="str">
        <f>'Fy kat'!AD28</f>
        <v/>
      </c>
      <c r="D29" s="110">
        <f>'Fy kat'!AE28</f>
        <v>1</v>
      </c>
      <c r="E29" s="111" t="str">
        <f>'Fy kat'!AF28</f>
        <v/>
      </c>
      <c r="F29" s="112" t="str">
        <f>'Fy kat'!AG28</f>
        <v/>
      </c>
      <c r="G29" s="113">
        <f>'Fy kat'!AH28</f>
        <v>1</v>
      </c>
      <c r="H29" s="114" t="str">
        <f>'Fy kat'!AI28</f>
        <v/>
      </c>
      <c r="I29" s="115" t="str">
        <f>'Fy kat'!AJ28</f>
        <v/>
      </c>
      <c r="J29" s="113" t="str">
        <f>'Fy kat'!AK28</f>
        <v/>
      </c>
      <c r="K29" s="114" t="str">
        <f>'Fy kat'!AL28</f>
        <v/>
      </c>
      <c r="L29" s="115" t="str">
        <f>'Fy kat'!AM28</f>
        <v/>
      </c>
      <c r="M29" s="113" t="str">
        <f>'Fy kat'!AN28</f>
        <v/>
      </c>
      <c r="N29" s="114" t="str">
        <f>'Fy kat'!AO28</f>
        <v/>
      </c>
      <c r="O29" s="115" t="str">
        <f>'Fy kat'!AP28</f>
        <v/>
      </c>
      <c r="P29" s="113" t="str">
        <f>'Fy kat'!AQ28</f>
        <v/>
      </c>
      <c r="Q29" s="114" t="str">
        <f>'Fy kat'!AR28</f>
        <v/>
      </c>
      <c r="R29" s="115" t="str">
        <f>'Fy kat'!AS28</f>
        <v/>
      </c>
      <c r="S29" s="113" t="str">
        <f>'Fy kat'!AT28</f>
        <v/>
      </c>
      <c r="T29" s="116" t="str">
        <f>'Fy kat'!AU28</f>
        <v/>
      </c>
      <c r="U29" s="117" t="str">
        <f>'Fy kat'!AV28</f>
        <v/>
      </c>
      <c r="V29" s="113">
        <f>'Fy kat'!AW28</f>
        <v>1</v>
      </c>
      <c r="W29" s="118" t="str">
        <f>'Fy kat'!AX28</f>
        <v/>
      </c>
      <c r="X29" s="109" t="str">
        <f>'Fy kat'!AY28</f>
        <v/>
      </c>
      <c r="Y29" s="113" t="str">
        <f>'Fy kat'!AZ28</f>
        <v/>
      </c>
      <c r="Z29" s="118" t="str">
        <f>'Fy kat'!BA28</f>
        <v/>
      </c>
      <c r="AA29" s="109" t="str">
        <f>'Fy kat'!BB28</f>
        <v/>
      </c>
      <c r="AB29" s="113" t="str">
        <f>'Fy kat'!BC28</f>
        <v/>
      </c>
      <c r="AC29" s="118" t="str">
        <f>'Fy kat'!BD28</f>
        <v/>
      </c>
      <c r="AD29" s="117" t="str">
        <f>'Fy kat'!BE28</f>
        <v/>
      </c>
      <c r="AE29" s="113" t="str">
        <f>'Fy kat'!BF28</f>
        <v/>
      </c>
      <c r="AF29" s="113" t="str">
        <f>'Fy kat'!BG28</f>
        <v/>
      </c>
      <c r="AG29" s="127"/>
      <c r="AH29" s="113" t="str">
        <f>'Fy kat'!BH28</f>
        <v/>
      </c>
      <c r="AI29" s="113" t="str">
        <f>'Fy kat'!BI28</f>
        <v/>
      </c>
      <c r="AJ29" s="118" t="str">
        <f>'Fy kat'!BJ28</f>
        <v/>
      </c>
    </row>
    <row r="30" spans="1:36" x14ac:dyDescent="0.25">
      <c r="B30" s="108" t="str">
        <f>'Fy kat'!AC29</f>
        <v>8_1</v>
      </c>
      <c r="C30" s="109">
        <f>'Fy kat'!AD29</f>
        <v>1</v>
      </c>
      <c r="D30" s="110" t="str">
        <f>'Fy kat'!AE29</f>
        <v/>
      </c>
      <c r="E30" s="111" t="str">
        <f>'Fy kat'!AF29</f>
        <v/>
      </c>
      <c r="F30" s="112" t="str">
        <f>'Fy kat'!AG29</f>
        <v/>
      </c>
      <c r="G30" s="113" t="str">
        <f>'Fy kat'!AH29</f>
        <v/>
      </c>
      <c r="H30" s="114" t="str">
        <f>'Fy kat'!AI29</f>
        <v/>
      </c>
      <c r="I30" s="115" t="str">
        <f>'Fy kat'!AJ29</f>
        <v/>
      </c>
      <c r="J30" s="113" t="str">
        <f>'Fy kat'!AK29</f>
        <v/>
      </c>
      <c r="K30" s="114" t="str">
        <f>'Fy kat'!AL29</f>
        <v/>
      </c>
      <c r="L30" s="115" t="str">
        <f>'Fy kat'!AM29</f>
        <v/>
      </c>
      <c r="M30" s="113" t="str">
        <f>'Fy kat'!AN29</f>
        <v/>
      </c>
      <c r="N30" s="114" t="str">
        <f>'Fy kat'!AO29</f>
        <v/>
      </c>
      <c r="O30" s="115">
        <f>'Fy kat'!AP29</f>
        <v>1</v>
      </c>
      <c r="P30" s="113" t="str">
        <f>'Fy kat'!AQ29</f>
        <v/>
      </c>
      <c r="Q30" s="114" t="str">
        <f>'Fy kat'!AR29</f>
        <v/>
      </c>
      <c r="R30" s="115" t="str">
        <f>'Fy kat'!AS29</f>
        <v/>
      </c>
      <c r="S30" s="113" t="str">
        <f>'Fy kat'!AT29</f>
        <v/>
      </c>
      <c r="T30" s="116" t="str">
        <f>'Fy kat'!AU29</f>
        <v/>
      </c>
      <c r="U30" s="117" t="str">
        <f>'Fy kat'!AV29</f>
        <v/>
      </c>
      <c r="V30" s="113" t="str">
        <f>'Fy kat'!AW29</f>
        <v/>
      </c>
      <c r="W30" s="118" t="str">
        <f>'Fy kat'!AX29</f>
        <v/>
      </c>
      <c r="X30" s="109">
        <f>'Fy kat'!AY29</f>
        <v>1</v>
      </c>
      <c r="Y30" s="113" t="str">
        <f>'Fy kat'!AZ29</f>
        <v/>
      </c>
      <c r="Z30" s="118" t="str">
        <f>'Fy kat'!BA29</f>
        <v/>
      </c>
      <c r="AA30" s="109" t="str">
        <f>'Fy kat'!BB29</f>
        <v/>
      </c>
      <c r="AB30" s="113" t="str">
        <f>'Fy kat'!BC29</f>
        <v/>
      </c>
      <c r="AC30" s="118" t="str">
        <f>'Fy kat'!BD29</f>
        <v/>
      </c>
      <c r="AD30" s="117" t="str">
        <f>'Fy kat'!BE29</f>
        <v/>
      </c>
      <c r="AE30" s="113" t="str">
        <f>'Fy kat'!BF29</f>
        <v/>
      </c>
      <c r="AF30" s="113" t="str">
        <f>'Fy kat'!BG29</f>
        <v/>
      </c>
      <c r="AG30" s="127"/>
      <c r="AH30" s="113" t="str">
        <f>'Fy kat'!BH29</f>
        <v/>
      </c>
      <c r="AI30" s="113" t="str">
        <f>'Fy kat'!BI29</f>
        <v/>
      </c>
      <c r="AJ30" s="118" t="str">
        <f>'Fy kat'!BJ29</f>
        <v/>
      </c>
    </row>
    <row r="31" spans="1:36" x14ac:dyDescent="0.25">
      <c r="B31" s="108" t="str">
        <f>'Fy kat'!AC30</f>
        <v>8_2</v>
      </c>
      <c r="C31" s="109" t="str">
        <f>'Fy kat'!AD30</f>
        <v/>
      </c>
      <c r="D31" s="110">
        <f>'Fy kat'!AE30</f>
        <v>1</v>
      </c>
      <c r="E31" s="111" t="str">
        <f>'Fy kat'!AF30</f>
        <v/>
      </c>
      <c r="F31" s="112" t="str">
        <f>'Fy kat'!AG30</f>
        <v/>
      </c>
      <c r="G31" s="113" t="str">
        <f>'Fy kat'!AH30</f>
        <v/>
      </c>
      <c r="H31" s="114" t="str">
        <f>'Fy kat'!AI30</f>
        <v/>
      </c>
      <c r="I31" s="115" t="str">
        <f>'Fy kat'!AJ30</f>
        <v/>
      </c>
      <c r="J31" s="113" t="str">
        <f>'Fy kat'!AK30</f>
        <v/>
      </c>
      <c r="K31" s="114" t="str">
        <f>'Fy kat'!AL30</f>
        <v/>
      </c>
      <c r="L31" s="115" t="str">
        <f>'Fy kat'!AM30</f>
        <v/>
      </c>
      <c r="M31" s="113" t="str">
        <f>'Fy kat'!AN30</f>
        <v/>
      </c>
      <c r="N31" s="114" t="str">
        <f>'Fy kat'!AO30</f>
        <v/>
      </c>
      <c r="O31" s="115" t="str">
        <f>'Fy kat'!AP30</f>
        <v/>
      </c>
      <c r="P31" s="113">
        <f>'Fy kat'!AQ30</f>
        <v>1</v>
      </c>
      <c r="Q31" s="114" t="str">
        <f>'Fy kat'!AR30</f>
        <v/>
      </c>
      <c r="R31" s="115" t="str">
        <f>'Fy kat'!AS30</f>
        <v/>
      </c>
      <c r="S31" s="113" t="str">
        <f>'Fy kat'!AT30</f>
        <v/>
      </c>
      <c r="T31" s="116" t="str">
        <f>'Fy kat'!AU30</f>
        <v/>
      </c>
      <c r="U31" s="117" t="str">
        <f>'Fy kat'!AV30</f>
        <v/>
      </c>
      <c r="V31" s="113" t="str">
        <f>'Fy kat'!AW30</f>
        <v/>
      </c>
      <c r="W31" s="118" t="str">
        <f>'Fy kat'!AX30</f>
        <v/>
      </c>
      <c r="X31" s="109" t="str">
        <f>'Fy kat'!AY30</f>
        <v/>
      </c>
      <c r="Y31" s="113">
        <f>'Fy kat'!AZ30</f>
        <v>1</v>
      </c>
      <c r="Z31" s="118" t="str">
        <f>'Fy kat'!BA30</f>
        <v/>
      </c>
      <c r="AA31" s="109" t="str">
        <f>'Fy kat'!BB30</f>
        <v/>
      </c>
      <c r="AB31" s="113" t="str">
        <f>'Fy kat'!BC30</f>
        <v/>
      </c>
      <c r="AC31" s="118" t="str">
        <f>'Fy kat'!BD30</f>
        <v/>
      </c>
      <c r="AD31" s="117" t="str">
        <f>'Fy kat'!BE30</f>
        <v/>
      </c>
      <c r="AE31" s="113" t="str">
        <f>'Fy kat'!BF30</f>
        <v/>
      </c>
      <c r="AF31" s="113" t="str">
        <f>'Fy kat'!BG30</f>
        <v/>
      </c>
      <c r="AG31" s="127"/>
      <c r="AH31" s="113" t="str">
        <f>'Fy kat'!BH30</f>
        <v/>
      </c>
      <c r="AI31" s="113" t="str">
        <f>'Fy kat'!BI30</f>
        <v/>
      </c>
      <c r="AJ31" s="118" t="str">
        <f>'Fy kat'!BJ30</f>
        <v/>
      </c>
    </row>
    <row r="32" spans="1:36" x14ac:dyDescent="0.25">
      <c r="B32" s="108" t="str">
        <f>'Fy kat'!AC31</f>
        <v>8_3</v>
      </c>
      <c r="C32" s="109" t="str">
        <f>'Fy kat'!AD31</f>
        <v/>
      </c>
      <c r="D32" s="110" t="str">
        <f>'Fy kat'!AE31</f>
        <v/>
      </c>
      <c r="E32" s="111">
        <f>'Fy kat'!AF31</f>
        <v>1</v>
      </c>
      <c r="F32" s="112" t="str">
        <f>'Fy kat'!AG31</f>
        <v/>
      </c>
      <c r="G32" s="113" t="str">
        <f>'Fy kat'!AH31</f>
        <v/>
      </c>
      <c r="H32" s="114" t="str">
        <f>'Fy kat'!AI31</f>
        <v/>
      </c>
      <c r="I32" s="115" t="str">
        <f>'Fy kat'!AJ31</f>
        <v/>
      </c>
      <c r="J32" s="113" t="str">
        <f>'Fy kat'!AK31</f>
        <v/>
      </c>
      <c r="K32" s="114" t="str">
        <f>'Fy kat'!AL31</f>
        <v/>
      </c>
      <c r="L32" s="115" t="str">
        <f>'Fy kat'!AM31</f>
        <v/>
      </c>
      <c r="M32" s="113" t="str">
        <f>'Fy kat'!AN31</f>
        <v/>
      </c>
      <c r="N32" s="114" t="str">
        <f>'Fy kat'!AO31</f>
        <v/>
      </c>
      <c r="O32" s="115" t="str">
        <f>'Fy kat'!AP31</f>
        <v/>
      </c>
      <c r="P32" s="113" t="str">
        <f>'Fy kat'!AQ31</f>
        <v/>
      </c>
      <c r="Q32" s="114">
        <f>'Fy kat'!AR31</f>
        <v>1</v>
      </c>
      <c r="R32" s="115" t="str">
        <f>'Fy kat'!AS31</f>
        <v/>
      </c>
      <c r="S32" s="113" t="str">
        <f>'Fy kat'!AT31</f>
        <v/>
      </c>
      <c r="T32" s="116" t="str">
        <f>'Fy kat'!AU31</f>
        <v/>
      </c>
      <c r="U32" s="117" t="str">
        <f>'Fy kat'!AV31</f>
        <v/>
      </c>
      <c r="V32" s="113" t="str">
        <f>'Fy kat'!AW31</f>
        <v/>
      </c>
      <c r="W32" s="118" t="str">
        <f>'Fy kat'!AX31</f>
        <v/>
      </c>
      <c r="X32" s="109" t="str">
        <f>'Fy kat'!AY31</f>
        <v/>
      </c>
      <c r="Y32" s="113" t="str">
        <f>'Fy kat'!AZ31</f>
        <v/>
      </c>
      <c r="Z32" s="118">
        <f>'Fy kat'!BA31</f>
        <v>1</v>
      </c>
      <c r="AA32" s="109" t="str">
        <f>'Fy kat'!BB31</f>
        <v/>
      </c>
      <c r="AB32" s="113" t="str">
        <f>'Fy kat'!BC31</f>
        <v/>
      </c>
      <c r="AC32" s="118" t="str">
        <f>'Fy kat'!BD31</f>
        <v/>
      </c>
      <c r="AD32" s="117" t="str">
        <f>'Fy kat'!BE31</f>
        <v/>
      </c>
      <c r="AE32" s="113" t="str">
        <f>'Fy kat'!BF31</f>
        <v/>
      </c>
      <c r="AF32" s="113" t="str">
        <f>'Fy kat'!BG31</f>
        <v/>
      </c>
      <c r="AG32" s="127"/>
      <c r="AH32" s="113" t="str">
        <f>'Fy kat'!BH31</f>
        <v/>
      </c>
      <c r="AI32" s="113" t="str">
        <f>'Fy kat'!BI31</f>
        <v/>
      </c>
      <c r="AJ32" s="118" t="str">
        <f>'Fy kat'!BJ31</f>
        <v/>
      </c>
    </row>
    <row r="33" spans="2:36" x14ac:dyDescent="0.25">
      <c r="B33" s="108" t="str">
        <f>'Fy kat'!AC32</f>
        <v>9_1</v>
      </c>
      <c r="C33" s="109">
        <f>'Fy kat'!AD32</f>
        <v>1</v>
      </c>
      <c r="D33" s="110" t="str">
        <f>'Fy kat'!AE32</f>
        <v/>
      </c>
      <c r="E33" s="111" t="str">
        <f>'Fy kat'!AF32</f>
        <v/>
      </c>
      <c r="F33" s="112" t="str">
        <f>'Fy kat'!AG32</f>
        <v/>
      </c>
      <c r="G33" s="113" t="str">
        <f>'Fy kat'!AH32</f>
        <v/>
      </c>
      <c r="H33" s="114" t="str">
        <f>'Fy kat'!AI32</f>
        <v/>
      </c>
      <c r="I33" s="115">
        <f>'Fy kat'!AJ32</f>
        <v>1</v>
      </c>
      <c r="J33" s="113" t="str">
        <f>'Fy kat'!AK32</f>
        <v/>
      </c>
      <c r="K33" s="114" t="str">
        <f>'Fy kat'!AL32</f>
        <v/>
      </c>
      <c r="L33" s="115" t="str">
        <f>'Fy kat'!AM32</f>
        <v/>
      </c>
      <c r="M33" s="113" t="str">
        <f>'Fy kat'!AN32</f>
        <v/>
      </c>
      <c r="N33" s="114" t="str">
        <f>'Fy kat'!AO32</f>
        <v/>
      </c>
      <c r="O33" s="115" t="str">
        <f>'Fy kat'!AP32</f>
        <v/>
      </c>
      <c r="P33" s="113" t="str">
        <f>'Fy kat'!AQ32</f>
        <v/>
      </c>
      <c r="Q33" s="114" t="str">
        <f>'Fy kat'!AR32</f>
        <v/>
      </c>
      <c r="R33" s="115" t="str">
        <f>'Fy kat'!AS32</f>
        <v/>
      </c>
      <c r="S33" s="113" t="str">
        <f>'Fy kat'!AT32</f>
        <v/>
      </c>
      <c r="T33" s="116" t="str">
        <f>'Fy kat'!AU32</f>
        <v/>
      </c>
      <c r="U33" s="117" t="str">
        <f>'Fy kat'!AV32</f>
        <v/>
      </c>
      <c r="V33" s="113" t="str">
        <f>'Fy kat'!AW32</f>
        <v/>
      </c>
      <c r="W33" s="118" t="str">
        <f>'Fy kat'!AX32</f>
        <v/>
      </c>
      <c r="X33" s="109">
        <f>'Fy kat'!AY32</f>
        <v>1</v>
      </c>
      <c r="Y33" s="113" t="str">
        <f>'Fy kat'!AZ32</f>
        <v/>
      </c>
      <c r="Z33" s="118" t="str">
        <f>'Fy kat'!BA32</f>
        <v/>
      </c>
      <c r="AA33" s="109" t="str">
        <f>'Fy kat'!BB32</f>
        <v/>
      </c>
      <c r="AB33" s="113" t="str">
        <f>'Fy kat'!BC32</f>
        <v/>
      </c>
      <c r="AC33" s="118" t="str">
        <f>'Fy kat'!BD32</f>
        <v/>
      </c>
      <c r="AD33" s="117" t="str">
        <f>'Fy kat'!BE32</f>
        <v/>
      </c>
      <c r="AE33" s="113" t="str">
        <f>'Fy kat'!BF32</f>
        <v/>
      </c>
      <c r="AF33" s="113" t="str">
        <f>'Fy kat'!BG32</f>
        <v/>
      </c>
      <c r="AG33" s="127"/>
      <c r="AH33" s="113" t="str">
        <f>'Fy kat'!BH32</f>
        <v/>
      </c>
      <c r="AI33" s="113" t="str">
        <f>'Fy kat'!BI32</f>
        <v/>
      </c>
      <c r="AJ33" s="118" t="str">
        <f>'Fy kat'!BJ32</f>
        <v/>
      </c>
    </row>
    <row r="34" spans="2:36" x14ac:dyDescent="0.25">
      <c r="B34" s="108" t="str">
        <f>'Fy kat'!AC33</f>
        <v>9_2</v>
      </c>
      <c r="C34" s="109">
        <f>'Fy kat'!AD33</f>
        <v>1</v>
      </c>
      <c r="D34" s="110" t="str">
        <f>'Fy kat'!AE33</f>
        <v/>
      </c>
      <c r="E34" s="111" t="str">
        <f>'Fy kat'!AF33</f>
        <v/>
      </c>
      <c r="F34" s="112" t="str">
        <f>'Fy kat'!AG33</f>
        <v/>
      </c>
      <c r="G34" s="113" t="str">
        <f>'Fy kat'!AH33</f>
        <v/>
      </c>
      <c r="H34" s="114" t="str">
        <f>'Fy kat'!AI33</f>
        <v/>
      </c>
      <c r="I34" s="115">
        <f>'Fy kat'!AJ33</f>
        <v>1</v>
      </c>
      <c r="J34" s="113" t="str">
        <f>'Fy kat'!AK33</f>
        <v/>
      </c>
      <c r="K34" s="114" t="str">
        <f>'Fy kat'!AL33</f>
        <v/>
      </c>
      <c r="L34" s="115" t="str">
        <f>'Fy kat'!AM33</f>
        <v/>
      </c>
      <c r="M34" s="113" t="str">
        <f>'Fy kat'!AN33</f>
        <v/>
      </c>
      <c r="N34" s="114" t="str">
        <f>'Fy kat'!AO33</f>
        <v/>
      </c>
      <c r="O34" s="115" t="str">
        <f>'Fy kat'!AP33</f>
        <v/>
      </c>
      <c r="P34" s="113" t="str">
        <f>'Fy kat'!AQ33</f>
        <v/>
      </c>
      <c r="Q34" s="114" t="str">
        <f>'Fy kat'!AR33</f>
        <v/>
      </c>
      <c r="R34" s="115" t="str">
        <f>'Fy kat'!AS33</f>
        <v/>
      </c>
      <c r="S34" s="113" t="str">
        <f>'Fy kat'!AT33</f>
        <v/>
      </c>
      <c r="T34" s="116" t="str">
        <f>'Fy kat'!AU33</f>
        <v/>
      </c>
      <c r="U34" s="117" t="str">
        <f>'Fy kat'!AV33</f>
        <v/>
      </c>
      <c r="V34" s="113" t="str">
        <f>'Fy kat'!AW33</f>
        <v/>
      </c>
      <c r="W34" s="118" t="str">
        <f>'Fy kat'!AX33</f>
        <v/>
      </c>
      <c r="X34" s="109">
        <f>'Fy kat'!AY33</f>
        <v>1</v>
      </c>
      <c r="Y34" s="113" t="str">
        <f>'Fy kat'!AZ33</f>
        <v/>
      </c>
      <c r="Z34" s="118" t="str">
        <f>'Fy kat'!BA33</f>
        <v/>
      </c>
      <c r="AA34" s="109" t="str">
        <f>'Fy kat'!BB33</f>
        <v/>
      </c>
      <c r="AB34" s="113" t="str">
        <f>'Fy kat'!BC33</f>
        <v/>
      </c>
      <c r="AC34" s="118" t="str">
        <f>'Fy kat'!BD33</f>
        <v/>
      </c>
      <c r="AD34" s="117" t="str">
        <f>'Fy kat'!BE33</f>
        <v/>
      </c>
      <c r="AE34" s="113" t="str">
        <f>'Fy kat'!BF33</f>
        <v/>
      </c>
      <c r="AF34" s="113" t="str">
        <f>'Fy kat'!BG33</f>
        <v/>
      </c>
      <c r="AG34" s="127"/>
      <c r="AH34" s="113" t="str">
        <f>'Fy kat'!BH33</f>
        <v/>
      </c>
      <c r="AI34" s="113" t="str">
        <f>'Fy kat'!BI33</f>
        <v/>
      </c>
      <c r="AJ34" s="118" t="str">
        <f>'Fy kat'!BJ33</f>
        <v/>
      </c>
    </row>
    <row r="35" spans="2:36" x14ac:dyDescent="0.25">
      <c r="B35" s="108" t="str">
        <f>'Fy kat'!AC34</f>
        <v>9_3</v>
      </c>
      <c r="C35" s="109" t="str">
        <f>'Fy kat'!AD34</f>
        <v/>
      </c>
      <c r="D35" s="110">
        <f>'Fy kat'!AE34</f>
        <v>1</v>
      </c>
      <c r="E35" s="111" t="str">
        <f>'Fy kat'!AF34</f>
        <v/>
      </c>
      <c r="F35" s="112" t="str">
        <f>'Fy kat'!AG34</f>
        <v/>
      </c>
      <c r="G35" s="113" t="str">
        <f>'Fy kat'!AH34</f>
        <v/>
      </c>
      <c r="H35" s="114" t="str">
        <f>'Fy kat'!AI34</f>
        <v/>
      </c>
      <c r="I35" s="115" t="str">
        <f>'Fy kat'!AJ34</f>
        <v/>
      </c>
      <c r="J35" s="113">
        <f>'Fy kat'!AK34</f>
        <v>1</v>
      </c>
      <c r="K35" s="114" t="str">
        <f>'Fy kat'!AL34</f>
        <v/>
      </c>
      <c r="L35" s="115" t="str">
        <f>'Fy kat'!AM34</f>
        <v/>
      </c>
      <c r="M35" s="113" t="str">
        <f>'Fy kat'!AN34</f>
        <v/>
      </c>
      <c r="N35" s="114" t="str">
        <f>'Fy kat'!AO34</f>
        <v/>
      </c>
      <c r="O35" s="115" t="str">
        <f>'Fy kat'!AP34</f>
        <v/>
      </c>
      <c r="P35" s="113" t="str">
        <f>'Fy kat'!AQ34</f>
        <v/>
      </c>
      <c r="Q35" s="114" t="str">
        <f>'Fy kat'!AR34</f>
        <v/>
      </c>
      <c r="R35" s="115" t="str">
        <f>'Fy kat'!AS34</f>
        <v/>
      </c>
      <c r="S35" s="113" t="str">
        <f>'Fy kat'!AT34</f>
        <v/>
      </c>
      <c r="T35" s="116" t="str">
        <f>'Fy kat'!AU34</f>
        <v/>
      </c>
      <c r="U35" s="117" t="str">
        <f>'Fy kat'!AV34</f>
        <v/>
      </c>
      <c r="V35" s="113" t="str">
        <f>'Fy kat'!AW34</f>
        <v/>
      </c>
      <c r="W35" s="118" t="str">
        <f>'Fy kat'!AX34</f>
        <v/>
      </c>
      <c r="X35" s="109" t="str">
        <f>'Fy kat'!AY34</f>
        <v/>
      </c>
      <c r="Y35" s="113">
        <f>'Fy kat'!AZ34</f>
        <v>1</v>
      </c>
      <c r="Z35" s="118" t="str">
        <f>'Fy kat'!BA34</f>
        <v/>
      </c>
      <c r="AA35" s="109" t="str">
        <f>'Fy kat'!BB34</f>
        <v/>
      </c>
      <c r="AB35" s="113" t="str">
        <f>'Fy kat'!BC34</f>
        <v/>
      </c>
      <c r="AC35" s="118" t="str">
        <f>'Fy kat'!BD34</f>
        <v/>
      </c>
      <c r="AD35" s="117" t="str">
        <f>'Fy kat'!BE34</f>
        <v/>
      </c>
      <c r="AE35" s="113" t="str">
        <f>'Fy kat'!BF34</f>
        <v/>
      </c>
      <c r="AF35" s="113" t="str">
        <f>'Fy kat'!BG34</f>
        <v/>
      </c>
      <c r="AG35" s="127"/>
      <c r="AH35" s="113" t="str">
        <f>'Fy kat'!BH34</f>
        <v/>
      </c>
      <c r="AI35" s="113" t="str">
        <f>'Fy kat'!BI34</f>
        <v/>
      </c>
      <c r="AJ35" s="118" t="str">
        <f>'Fy kat'!BJ34</f>
        <v/>
      </c>
    </row>
    <row r="36" spans="2:36" x14ac:dyDescent="0.25">
      <c r="B36" s="108" t="str">
        <f>'Fy kat'!AC35</f>
        <v>10a_1</v>
      </c>
      <c r="C36" s="109">
        <f>'Fy kat'!AD35</f>
        <v>1</v>
      </c>
      <c r="D36" s="110" t="str">
        <f>'Fy kat'!AE35</f>
        <v/>
      </c>
      <c r="E36" s="111" t="str">
        <f>'Fy kat'!AF35</f>
        <v/>
      </c>
      <c r="F36" s="112">
        <f>'Fy kat'!AG35</f>
        <v>1</v>
      </c>
      <c r="G36" s="113" t="str">
        <f>'Fy kat'!AH35</f>
        <v/>
      </c>
      <c r="H36" s="114" t="str">
        <f>'Fy kat'!AI35</f>
        <v/>
      </c>
      <c r="I36" s="115" t="str">
        <f>'Fy kat'!AJ35</f>
        <v/>
      </c>
      <c r="J36" s="113" t="str">
        <f>'Fy kat'!AK35</f>
        <v/>
      </c>
      <c r="K36" s="114" t="str">
        <f>'Fy kat'!AL35</f>
        <v/>
      </c>
      <c r="L36" s="115" t="str">
        <f>'Fy kat'!AM35</f>
        <v/>
      </c>
      <c r="M36" s="113" t="str">
        <f>'Fy kat'!AN35</f>
        <v/>
      </c>
      <c r="N36" s="114" t="str">
        <f>'Fy kat'!AO35</f>
        <v/>
      </c>
      <c r="O36" s="115" t="str">
        <f>'Fy kat'!AP35</f>
        <v/>
      </c>
      <c r="P36" s="113" t="str">
        <f>'Fy kat'!AQ35</f>
        <v/>
      </c>
      <c r="Q36" s="114" t="str">
        <f>'Fy kat'!AR35</f>
        <v/>
      </c>
      <c r="R36" s="115" t="str">
        <f>'Fy kat'!AS35</f>
        <v/>
      </c>
      <c r="S36" s="113" t="str">
        <f>'Fy kat'!AT35</f>
        <v/>
      </c>
      <c r="T36" s="116" t="str">
        <f>'Fy kat'!AU35</f>
        <v/>
      </c>
      <c r="U36" s="117" t="str">
        <f>'Fy kat'!AV35</f>
        <v/>
      </c>
      <c r="V36" s="113" t="str">
        <f>'Fy kat'!AW35</f>
        <v/>
      </c>
      <c r="W36" s="118" t="str">
        <f>'Fy kat'!AX35</f>
        <v/>
      </c>
      <c r="X36" s="109">
        <f>'Fy kat'!AY35</f>
        <v>1</v>
      </c>
      <c r="Y36" s="113" t="str">
        <f>'Fy kat'!AZ35</f>
        <v/>
      </c>
      <c r="Z36" s="118" t="str">
        <f>'Fy kat'!BA35</f>
        <v/>
      </c>
      <c r="AA36" s="109" t="str">
        <f>'Fy kat'!BB35</f>
        <v/>
      </c>
      <c r="AB36" s="113" t="str">
        <f>'Fy kat'!BC35</f>
        <v/>
      </c>
      <c r="AC36" s="118" t="str">
        <f>'Fy kat'!BD35</f>
        <v/>
      </c>
      <c r="AD36" s="117" t="str">
        <f>'Fy kat'!BE35</f>
        <v/>
      </c>
      <c r="AE36" s="113" t="str">
        <f>'Fy kat'!BF35</f>
        <v/>
      </c>
      <c r="AF36" s="113" t="str">
        <f>'Fy kat'!BG35</f>
        <v/>
      </c>
      <c r="AG36" s="127"/>
      <c r="AH36" s="113" t="str">
        <f>'Fy kat'!BH35</f>
        <v/>
      </c>
      <c r="AI36" s="113" t="str">
        <f>'Fy kat'!BI35</f>
        <v/>
      </c>
      <c r="AJ36" s="118" t="str">
        <f>'Fy kat'!BJ35</f>
        <v/>
      </c>
    </row>
    <row r="37" spans="2:36" x14ac:dyDescent="0.25">
      <c r="B37" s="108" t="str">
        <f>'Fy kat'!AC36</f>
        <v>10a_2</v>
      </c>
      <c r="C37" s="109" t="str">
        <f>'Fy kat'!AD36</f>
        <v/>
      </c>
      <c r="D37" s="110">
        <f>'Fy kat'!AE36</f>
        <v>1</v>
      </c>
      <c r="E37" s="111" t="str">
        <f>'Fy kat'!AF36</f>
        <v/>
      </c>
      <c r="F37" s="112" t="str">
        <f>'Fy kat'!AG36</f>
        <v/>
      </c>
      <c r="G37" s="113">
        <f>'Fy kat'!AH36</f>
        <v>1</v>
      </c>
      <c r="H37" s="114" t="str">
        <f>'Fy kat'!AI36</f>
        <v/>
      </c>
      <c r="I37" s="115" t="str">
        <f>'Fy kat'!AJ36</f>
        <v/>
      </c>
      <c r="J37" s="113" t="str">
        <f>'Fy kat'!AK36</f>
        <v/>
      </c>
      <c r="K37" s="114" t="str">
        <f>'Fy kat'!AL36</f>
        <v/>
      </c>
      <c r="L37" s="115" t="str">
        <f>'Fy kat'!AM36</f>
        <v/>
      </c>
      <c r="M37" s="113" t="str">
        <f>'Fy kat'!AN36</f>
        <v/>
      </c>
      <c r="N37" s="114" t="str">
        <f>'Fy kat'!AO36</f>
        <v/>
      </c>
      <c r="O37" s="115" t="str">
        <f>'Fy kat'!AP36</f>
        <v/>
      </c>
      <c r="P37" s="113" t="str">
        <f>'Fy kat'!AQ36</f>
        <v/>
      </c>
      <c r="Q37" s="114" t="str">
        <f>'Fy kat'!AR36</f>
        <v/>
      </c>
      <c r="R37" s="115" t="str">
        <f>'Fy kat'!AS36</f>
        <v/>
      </c>
      <c r="S37" s="113" t="str">
        <f>'Fy kat'!AT36</f>
        <v/>
      </c>
      <c r="T37" s="116" t="str">
        <f>'Fy kat'!AU36</f>
        <v/>
      </c>
      <c r="U37" s="117" t="str">
        <f>'Fy kat'!AV36</f>
        <v/>
      </c>
      <c r="V37" s="113" t="str">
        <f>'Fy kat'!AW36</f>
        <v/>
      </c>
      <c r="W37" s="118" t="str">
        <f>'Fy kat'!AX36</f>
        <v/>
      </c>
      <c r="X37" s="109" t="str">
        <f>'Fy kat'!AY36</f>
        <v/>
      </c>
      <c r="Y37" s="113">
        <f>'Fy kat'!AZ36</f>
        <v>1</v>
      </c>
      <c r="Z37" s="118" t="str">
        <f>'Fy kat'!BA36</f>
        <v/>
      </c>
      <c r="AA37" s="109" t="str">
        <f>'Fy kat'!BB36</f>
        <v/>
      </c>
      <c r="AB37" s="113" t="str">
        <f>'Fy kat'!BC36</f>
        <v/>
      </c>
      <c r="AC37" s="118" t="str">
        <f>'Fy kat'!BD36</f>
        <v/>
      </c>
      <c r="AD37" s="117" t="str">
        <f>'Fy kat'!BE36</f>
        <v/>
      </c>
      <c r="AE37" s="113" t="str">
        <f>'Fy kat'!BF36</f>
        <v/>
      </c>
      <c r="AF37" s="113" t="str">
        <f>'Fy kat'!BG36</f>
        <v/>
      </c>
      <c r="AG37" s="127"/>
      <c r="AH37" s="113" t="str">
        <f>'Fy kat'!BH36</f>
        <v/>
      </c>
      <c r="AI37" s="113" t="str">
        <f>'Fy kat'!BI36</f>
        <v/>
      </c>
      <c r="AJ37" s="118" t="str">
        <f>'Fy kat'!BJ36</f>
        <v/>
      </c>
    </row>
    <row r="38" spans="2:36" x14ac:dyDescent="0.25">
      <c r="B38" s="108" t="str">
        <f>'Fy kat'!AC37</f>
        <v>10b_1</v>
      </c>
      <c r="C38" s="109" t="str">
        <f>'Fy kat'!AD37</f>
        <v/>
      </c>
      <c r="D38" s="110">
        <f>'Fy kat'!AE37</f>
        <v>1</v>
      </c>
      <c r="E38" s="111" t="str">
        <f>'Fy kat'!AF37</f>
        <v/>
      </c>
      <c r="F38" s="112" t="str">
        <f>'Fy kat'!AG37</f>
        <v/>
      </c>
      <c r="G38" s="113" t="str">
        <f>'Fy kat'!AH37</f>
        <v/>
      </c>
      <c r="H38" s="114" t="str">
        <f>'Fy kat'!AI37</f>
        <v/>
      </c>
      <c r="I38" s="115" t="str">
        <f>'Fy kat'!AJ37</f>
        <v/>
      </c>
      <c r="J38" s="113">
        <f>'Fy kat'!AK37</f>
        <v>1</v>
      </c>
      <c r="K38" s="114" t="str">
        <f>'Fy kat'!AL37</f>
        <v/>
      </c>
      <c r="L38" s="115" t="str">
        <f>'Fy kat'!AM37</f>
        <v/>
      </c>
      <c r="M38" s="113" t="str">
        <f>'Fy kat'!AN37</f>
        <v/>
      </c>
      <c r="N38" s="114" t="str">
        <f>'Fy kat'!AO37</f>
        <v/>
      </c>
      <c r="O38" s="115" t="str">
        <f>'Fy kat'!AP37</f>
        <v/>
      </c>
      <c r="P38" s="113" t="str">
        <f>'Fy kat'!AQ37</f>
        <v/>
      </c>
      <c r="Q38" s="114" t="str">
        <f>'Fy kat'!AR37</f>
        <v/>
      </c>
      <c r="R38" s="115" t="str">
        <f>'Fy kat'!AS37</f>
        <v/>
      </c>
      <c r="S38" s="113" t="str">
        <f>'Fy kat'!AT37</f>
        <v/>
      </c>
      <c r="T38" s="116" t="str">
        <f>'Fy kat'!AU37</f>
        <v/>
      </c>
      <c r="U38" s="117" t="str">
        <f>'Fy kat'!AV37</f>
        <v/>
      </c>
      <c r="V38" s="113" t="str">
        <f>'Fy kat'!AW37</f>
        <v/>
      </c>
      <c r="W38" s="118" t="str">
        <f>'Fy kat'!AX37</f>
        <v/>
      </c>
      <c r="X38" s="109" t="str">
        <f>'Fy kat'!AY37</f>
        <v/>
      </c>
      <c r="Y38" s="113">
        <f>'Fy kat'!AZ37</f>
        <v>1</v>
      </c>
      <c r="Z38" s="118" t="str">
        <f>'Fy kat'!BA37</f>
        <v/>
      </c>
      <c r="AA38" s="109" t="str">
        <f>'Fy kat'!BB37</f>
        <v/>
      </c>
      <c r="AB38" s="113" t="str">
        <f>'Fy kat'!BC37</f>
        <v/>
      </c>
      <c r="AC38" s="118" t="str">
        <f>'Fy kat'!BD37</f>
        <v/>
      </c>
      <c r="AD38" s="117" t="str">
        <f>'Fy kat'!BE37</f>
        <v/>
      </c>
      <c r="AE38" s="113" t="str">
        <f>'Fy kat'!BF37</f>
        <v/>
      </c>
      <c r="AF38" s="113" t="str">
        <f>'Fy kat'!BG37</f>
        <v/>
      </c>
      <c r="AG38" s="127"/>
      <c r="AH38" s="113" t="str">
        <f>'Fy kat'!BH37</f>
        <v/>
      </c>
      <c r="AI38" s="113" t="str">
        <f>'Fy kat'!BI37</f>
        <v/>
      </c>
      <c r="AJ38" s="118" t="str">
        <f>'Fy kat'!BJ37</f>
        <v/>
      </c>
    </row>
    <row r="39" spans="2:36" x14ac:dyDescent="0.25">
      <c r="B39" s="108" t="str">
        <f>'Fy kat'!AC38</f>
        <v>10b_2</v>
      </c>
      <c r="C39" s="109" t="str">
        <f>'Fy kat'!AD38</f>
        <v/>
      </c>
      <c r="D39" s="110">
        <f>'Fy kat'!AE38</f>
        <v>1</v>
      </c>
      <c r="E39" s="111" t="str">
        <f>'Fy kat'!AF38</f>
        <v/>
      </c>
      <c r="F39" s="112" t="str">
        <f>'Fy kat'!AG38</f>
        <v/>
      </c>
      <c r="G39" s="113" t="str">
        <f>'Fy kat'!AH38</f>
        <v/>
      </c>
      <c r="H39" s="114" t="str">
        <f>'Fy kat'!AI38</f>
        <v/>
      </c>
      <c r="I39" s="115" t="str">
        <f>'Fy kat'!AJ38</f>
        <v/>
      </c>
      <c r="J39" s="113">
        <f>'Fy kat'!AK38</f>
        <v>1</v>
      </c>
      <c r="K39" s="114" t="str">
        <f>'Fy kat'!AL38</f>
        <v/>
      </c>
      <c r="L39" s="115" t="str">
        <f>'Fy kat'!AM38</f>
        <v/>
      </c>
      <c r="M39" s="113" t="str">
        <f>'Fy kat'!AN38</f>
        <v/>
      </c>
      <c r="N39" s="114" t="str">
        <f>'Fy kat'!AO38</f>
        <v/>
      </c>
      <c r="O39" s="115" t="str">
        <f>'Fy kat'!AP38</f>
        <v/>
      </c>
      <c r="P39" s="113" t="str">
        <f>'Fy kat'!AQ38</f>
        <v/>
      </c>
      <c r="Q39" s="114" t="str">
        <f>'Fy kat'!AR38</f>
        <v/>
      </c>
      <c r="R39" s="115" t="str">
        <f>'Fy kat'!AS38</f>
        <v/>
      </c>
      <c r="S39" s="113" t="str">
        <f>'Fy kat'!AT38</f>
        <v/>
      </c>
      <c r="T39" s="116" t="str">
        <f>'Fy kat'!AU38</f>
        <v/>
      </c>
      <c r="U39" s="117" t="str">
        <f>'Fy kat'!AV38</f>
        <v/>
      </c>
      <c r="V39" s="113" t="str">
        <f>'Fy kat'!AW38</f>
        <v/>
      </c>
      <c r="W39" s="118" t="str">
        <f>'Fy kat'!AX38</f>
        <v/>
      </c>
      <c r="X39" s="109" t="str">
        <f>'Fy kat'!AY38</f>
        <v/>
      </c>
      <c r="Y39" s="113">
        <f>'Fy kat'!AZ38</f>
        <v>1</v>
      </c>
      <c r="Z39" s="118" t="str">
        <f>'Fy kat'!BA38</f>
        <v/>
      </c>
      <c r="AA39" s="109" t="str">
        <f>'Fy kat'!BB38</f>
        <v/>
      </c>
      <c r="AB39" s="113" t="str">
        <f>'Fy kat'!BC38</f>
        <v/>
      </c>
      <c r="AC39" s="118" t="str">
        <f>'Fy kat'!BD38</f>
        <v/>
      </c>
      <c r="AD39" s="117" t="str">
        <f>'Fy kat'!BE38</f>
        <v/>
      </c>
      <c r="AE39" s="113" t="str">
        <f>'Fy kat'!BF38</f>
        <v/>
      </c>
      <c r="AF39" s="113" t="str">
        <f>'Fy kat'!BG38</f>
        <v/>
      </c>
      <c r="AG39" s="127"/>
      <c r="AH39" s="113" t="str">
        <f>'Fy kat'!BH38</f>
        <v/>
      </c>
      <c r="AI39" s="113" t="str">
        <f>'Fy kat'!BI38</f>
        <v/>
      </c>
      <c r="AJ39" s="118" t="str">
        <f>'Fy kat'!BJ38</f>
        <v/>
      </c>
    </row>
    <row r="40" spans="2:36" x14ac:dyDescent="0.25">
      <c r="B40" s="108" t="str">
        <f>'Fy kat'!AC39</f>
        <v>11a_1</v>
      </c>
      <c r="C40" s="109">
        <f>'Fy kat'!AD39</f>
        <v>1</v>
      </c>
      <c r="D40" s="110" t="str">
        <f>'Fy kat'!AE39</f>
        <v/>
      </c>
      <c r="E40" s="111" t="str">
        <f>'Fy kat'!AF39</f>
        <v/>
      </c>
      <c r="F40" s="112">
        <f>'Fy kat'!AG39</f>
        <v>1</v>
      </c>
      <c r="G40" s="113" t="str">
        <f>'Fy kat'!AH39</f>
        <v/>
      </c>
      <c r="H40" s="114" t="str">
        <f>'Fy kat'!AI39</f>
        <v/>
      </c>
      <c r="I40" s="115" t="str">
        <f>'Fy kat'!AJ39</f>
        <v/>
      </c>
      <c r="J40" s="113" t="str">
        <f>'Fy kat'!AK39</f>
        <v/>
      </c>
      <c r="K40" s="114" t="str">
        <f>'Fy kat'!AL39</f>
        <v/>
      </c>
      <c r="L40" s="115" t="str">
        <f>'Fy kat'!AM39</f>
        <v/>
      </c>
      <c r="M40" s="113" t="str">
        <f>'Fy kat'!AN39</f>
        <v/>
      </c>
      <c r="N40" s="114" t="str">
        <f>'Fy kat'!AO39</f>
        <v/>
      </c>
      <c r="O40" s="115" t="str">
        <f>'Fy kat'!AP39</f>
        <v/>
      </c>
      <c r="P40" s="113" t="str">
        <f>'Fy kat'!AQ39</f>
        <v/>
      </c>
      <c r="Q40" s="114" t="str">
        <f>'Fy kat'!AR39</f>
        <v/>
      </c>
      <c r="R40" s="115" t="str">
        <f>'Fy kat'!AS39</f>
        <v/>
      </c>
      <c r="S40" s="113" t="str">
        <f>'Fy kat'!AT39</f>
        <v/>
      </c>
      <c r="T40" s="116" t="str">
        <f>'Fy kat'!AU39</f>
        <v/>
      </c>
      <c r="U40" s="117" t="str">
        <f>'Fy kat'!AV39</f>
        <v/>
      </c>
      <c r="V40" s="113" t="str">
        <f>'Fy kat'!AW39</f>
        <v/>
      </c>
      <c r="W40" s="118" t="str">
        <f>'Fy kat'!AX39</f>
        <v/>
      </c>
      <c r="X40" s="109" t="str">
        <f>'Fy kat'!AY39</f>
        <v/>
      </c>
      <c r="Y40" s="113" t="str">
        <f>'Fy kat'!AZ39</f>
        <v/>
      </c>
      <c r="Z40" s="118" t="str">
        <f>'Fy kat'!BA39</f>
        <v/>
      </c>
      <c r="AA40" s="109" t="str">
        <f>'Fy kat'!BB39</f>
        <v/>
      </c>
      <c r="AB40" s="113" t="str">
        <f>'Fy kat'!BC39</f>
        <v/>
      </c>
      <c r="AC40" s="118" t="str">
        <f>'Fy kat'!BD39</f>
        <v/>
      </c>
      <c r="AD40" s="117">
        <f>'Fy kat'!BE39</f>
        <v>1</v>
      </c>
      <c r="AE40" s="113" t="str">
        <f>'Fy kat'!BF39</f>
        <v/>
      </c>
      <c r="AF40" s="113" t="str">
        <f>'Fy kat'!BG39</f>
        <v/>
      </c>
      <c r="AG40" s="127"/>
      <c r="AH40" s="113" t="str">
        <f>'Fy kat'!BH39</f>
        <v/>
      </c>
      <c r="AI40" s="113" t="str">
        <f>'Fy kat'!BI39</f>
        <v/>
      </c>
      <c r="AJ40" s="118" t="str">
        <f>'Fy kat'!BJ39</f>
        <v/>
      </c>
    </row>
    <row r="41" spans="2:36" x14ac:dyDescent="0.25">
      <c r="B41" s="108" t="str">
        <f>'Fy kat'!AC40</f>
        <v>11b_1</v>
      </c>
      <c r="C41" s="109">
        <f>'Fy kat'!AD40</f>
        <v>1</v>
      </c>
      <c r="D41" s="110" t="str">
        <f>'Fy kat'!AE40</f>
        <v/>
      </c>
      <c r="E41" s="111" t="str">
        <f>'Fy kat'!AF40</f>
        <v/>
      </c>
      <c r="F41" s="112">
        <f>'Fy kat'!AG40</f>
        <v>1</v>
      </c>
      <c r="G41" s="113" t="str">
        <f>'Fy kat'!AH40</f>
        <v/>
      </c>
      <c r="H41" s="114" t="str">
        <f>'Fy kat'!AI40</f>
        <v/>
      </c>
      <c r="I41" s="115" t="str">
        <f>'Fy kat'!AJ40</f>
        <v/>
      </c>
      <c r="J41" s="113" t="str">
        <f>'Fy kat'!AK40</f>
        <v/>
      </c>
      <c r="K41" s="114" t="str">
        <f>'Fy kat'!AL40</f>
        <v/>
      </c>
      <c r="L41" s="115" t="str">
        <f>'Fy kat'!AM40</f>
        <v/>
      </c>
      <c r="M41" s="113" t="str">
        <f>'Fy kat'!AN40</f>
        <v/>
      </c>
      <c r="N41" s="114" t="str">
        <f>'Fy kat'!AO40</f>
        <v/>
      </c>
      <c r="O41" s="115" t="str">
        <f>'Fy kat'!AP40</f>
        <v/>
      </c>
      <c r="P41" s="113" t="str">
        <f>'Fy kat'!AQ40</f>
        <v/>
      </c>
      <c r="Q41" s="114" t="str">
        <f>'Fy kat'!AR40</f>
        <v/>
      </c>
      <c r="R41" s="115" t="str">
        <f>'Fy kat'!AS40</f>
        <v/>
      </c>
      <c r="S41" s="113" t="str">
        <f>'Fy kat'!AT40</f>
        <v/>
      </c>
      <c r="T41" s="116" t="str">
        <f>'Fy kat'!AU40</f>
        <v/>
      </c>
      <c r="U41" s="117" t="str">
        <f>'Fy kat'!AV40</f>
        <v/>
      </c>
      <c r="V41" s="113" t="str">
        <f>'Fy kat'!AW40</f>
        <v/>
      </c>
      <c r="W41" s="118" t="str">
        <f>'Fy kat'!AX40</f>
        <v/>
      </c>
      <c r="X41" s="109" t="str">
        <f>'Fy kat'!AY40</f>
        <v/>
      </c>
      <c r="Y41" s="113" t="str">
        <f>'Fy kat'!AZ40</f>
        <v/>
      </c>
      <c r="Z41" s="118" t="str">
        <f>'Fy kat'!BA40</f>
        <v/>
      </c>
      <c r="AA41" s="109" t="str">
        <f>'Fy kat'!BB40</f>
        <v/>
      </c>
      <c r="AB41" s="113" t="str">
        <f>'Fy kat'!BC40</f>
        <v/>
      </c>
      <c r="AC41" s="118" t="str">
        <f>'Fy kat'!BD40</f>
        <v/>
      </c>
      <c r="AD41" s="117">
        <f>'Fy kat'!BE40</f>
        <v>1</v>
      </c>
      <c r="AE41" s="113" t="str">
        <f>'Fy kat'!BF40</f>
        <v/>
      </c>
      <c r="AF41" s="113" t="str">
        <f>'Fy kat'!BG40</f>
        <v/>
      </c>
      <c r="AG41" s="127"/>
      <c r="AH41" s="113" t="str">
        <f>'Fy kat'!BH40</f>
        <v/>
      </c>
      <c r="AI41" s="113" t="str">
        <f>'Fy kat'!BI40</f>
        <v/>
      </c>
      <c r="AJ41" s="118" t="str">
        <f>'Fy kat'!BJ40</f>
        <v/>
      </c>
    </row>
    <row r="42" spans="2:36" x14ac:dyDescent="0.25">
      <c r="B42" s="108" t="str">
        <f>'Fy kat'!AC41</f>
        <v>11c_1</v>
      </c>
      <c r="C42" s="109" t="str">
        <f>'Fy kat'!AD41</f>
        <v/>
      </c>
      <c r="D42" s="110">
        <f>'Fy kat'!AE41</f>
        <v>1</v>
      </c>
      <c r="E42" s="111" t="str">
        <f>'Fy kat'!AF41</f>
        <v/>
      </c>
      <c r="F42" s="112" t="str">
        <f>'Fy kat'!AG41</f>
        <v/>
      </c>
      <c r="G42" s="113">
        <f>'Fy kat'!AH41</f>
        <v>1</v>
      </c>
      <c r="H42" s="114" t="str">
        <f>'Fy kat'!AI41</f>
        <v/>
      </c>
      <c r="I42" s="115" t="str">
        <f>'Fy kat'!AJ41</f>
        <v/>
      </c>
      <c r="J42" s="113" t="str">
        <f>'Fy kat'!AK41</f>
        <v/>
      </c>
      <c r="K42" s="114" t="str">
        <f>'Fy kat'!AL41</f>
        <v/>
      </c>
      <c r="L42" s="115" t="str">
        <f>'Fy kat'!AM41</f>
        <v/>
      </c>
      <c r="M42" s="113" t="str">
        <f>'Fy kat'!AN41</f>
        <v/>
      </c>
      <c r="N42" s="114" t="str">
        <f>'Fy kat'!AO41</f>
        <v/>
      </c>
      <c r="O42" s="115" t="str">
        <f>'Fy kat'!AP41</f>
        <v/>
      </c>
      <c r="P42" s="113" t="str">
        <f>'Fy kat'!AQ41</f>
        <v/>
      </c>
      <c r="Q42" s="114" t="str">
        <f>'Fy kat'!AR41</f>
        <v/>
      </c>
      <c r="R42" s="115" t="str">
        <f>'Fy kat'!AS41</f>
        <v/>
      </c>
      <c r="S42" s="113" t="str">
        <f>'Fy kat'!AT41</f>
        <v/>
      </c>
      <c r="T42" s="116" t="str">
        <f>'Fy kat'!AU41</f>
        <v/>
      </c>
      <c r="U42" s="117" t="str">
        <f>'Fy kat'!AV41</f>
        <v/>
      </c>
      <c r="V42" s="113" t="str">
        <f>'Fy kat'!AW41</f>
        <v/>
      </c>
      <c r="W42" s="118" t="str">
        <f>'Fy kat'!AX41</f>
        <v/>
      </c>
      <c r="X42" s="109" t="str">
        <f>'Fy kat'!AY41</f>
        <v/>
      </c>
      <c r="Y42" s="113" t="str">
        <f>'Fy kat'!AZ41</f>
        <v/>
      </c>
      <c r="Z42" s="118" t="str">
        <f>'Fy kat'!BA41</f>
        <v/>
      </c>
      <c r="AA42" s="109" t="str">
        <f>'Fy kat'!BB41</f>
        <v/>
      </c>
      <c r="AB42" s="113" t="str">
        <f>'Fy kat'!BC41</f>
        <v/>
      </c>
      <c r="AC42" s="118" t="str">
        <f>'Fy kat'!BD41</f>
        <v/>
      </c>
      <c r="AD42" s="117" t="str">
        <f>'Fy kat'!BE41</f>
        <v/>
      </c>
      <c r="AE42" s="113">
        <f>'Fy kat'!BF41</f>
        <v>1</v>
      </c>
      <c r="AF42" s="113" t="str">
        <f>'Fy kat'!BG41</f>
        <v/>
      </c>
      <c r="AG42" s="127"/>
      <c r="AH42" s="113" t="str">
        <f>'Fy kat'!BH41</f>
        <v/>
      </c>
      <c r="AI42" s="113" t="str">
        <f>'Fy kat'!BI41</f>
        <v/>
      </c>
      <c r="AJ42" s="118" t="str">
        <f>'Fy kat'!BJ41</f>
        <v/>
      </c>
    </row>
    <row r="43" spans="2:36" x14ac:dyDescent="0.25">
      <c r="B43" s="108" t="str">
        <f>'Fy kat'!AC42</f>
        <v>11c_2</v>
      </c>
      <c r="C43" s="109" t="str">
        <f>'Fy kat'!AD42</f>
        <v/>
      </c>
      <c r="D43" s="110" t="str">
        <f>'Fy kat'!AE42</f>
        <v/>
      </c>
      <c r="E43" s="111">
        <f>'Fy kat'!AF42</f>
        <v>1</v>
      </c>
      <c r="F43" s="112" t="str">
        <f>'Fy kat'!AG42</f>
        <v/>
      </c>
      <c r="G43" s="113" t="str">
        <f>'Fy kat'!AH42</f>
        <v/>
      </c>
      <c r="H43" s="114" t="str">
        <f>'Fy kat'!AI42</f>
        <v/>
      </c>
      <c r="I43" s="115" t="str">
        <f>'Fy kat'!AJ42</f>
        <v/>
      </c>
      <c r="J43" s="113" t="str">
        <f>'Fy kat'!AK42</f>
        <v/>
      </c>
      <c r="K43" s="114">
        <f>'Fy kat'!AL42</f>
        <v>1</v>
      </c>
      <c r="L43" s="115" t="str">
        <f>'Fy kat'!AM42</f>
        <v/>
      </c>
      <c r="M43" s="113" t="str">
        <f>'Fy kat'!AN42</f>
        <v/>
      </c>
      <c r="N43" s="114" t="str">
        <f>'Fy kat'!AO42</f>
        <v/>
      </c>
      <c r="O43" s="115" t="str">
        <f>'Fy kat'!AP42</f>
        <v/>
      </c>
      <c r="P43" s="113" t="str">
        <f>'Fy kat'!AQ42</f>
        <v/>
      </c>
      <c r="Q43" s="114" t="str">
        <f>'Fy kat'!AR42</f>
        <v/>
      </c>
      <c r="R43" s="115" t="str">
        <f>'Fy kat'!AS42</f>
        <v/>
      </c>
      <c r="S43" s="113" t="str">
        <f>'Fy kat'!AT42</f>
        <v/>
      </c>
      <c r="T43" s="116" t="str">
        <f>'Fy kat'!AU42</f>
        <v/>
      </c>
      <c r="U43" s="117" t="str">
        <f>'Fy kat'!AV42</f>
        <v/>
      </c>
      <c r="V43" s="113" t="str">
        <f>'Fy kat'!AW42</f>
        <v/>
      </c>
      <c r="W43" s="118" t="str">
        <f>'Fy kat'!AX42</f>
        <v/>
      </c>
      <c r="X43" s="109" t="str">
        <f>'Fy kat'!AY42</f>
        <v/>
      </c>
      <c r="Y43" s="113" t="str">
        <f>'Fy kat'!AZ42</f>
        <v/>
      </c>
      <c r="Z43" s="118" t="str">
        <f>'Fy kat'!BA42</f>
        <v/>
      </c>
      <c r="AA43" s="109" t="str">
        <f>'Fy kat'!BB42</f>
        <v/>
      </c>
      <c r="AB43" s="113" t="str">
        <f>'Fy kat'!BC42</f>
        <v/>
      </c>
      <c r="AC43" s="118" t="str">
        <f>'Fy kat'!BD42</f>
        <v/>
      </c>
      <c r="AD43" s="117" t="str">
        <f>'Fy kat'!BE42</f>
        <v/>
      </c>
      <c r="AE43" s="113" t="str">
        <f>'Fy kat'!BF42</f>
        <v/>
      </c>
      <c r="AF43" s="113">
        <f>'Fy kat'!BG42</f>
        <v>1</v>
      </c>
      <c r="AG43" s="127"/>
      <c r="AH43" s="113" t="str">
        <f>'Fy kat'!BH42</f>
        <v/>
      </c>
      <c r="AI43" s="113" t="str">
        <f>'Fy kat'!BI42</f>
        <v/>
      </c>
      <c r="AJ43" s="118">
        <f>'Fy kat'!BJ42</f>
        <v>1</v>
      </c>
    </row>
    <row r="44" spans="2:36" x14ac:dyDescent="0.25">
      <c r="B44" s="108" t="str">
        <f>'Fy kat'!AC43</f>
        <v>12_1</v>
      </c>
      <c r="C44" s="109">
        <f>'Fy kat'!AD43</f>
        <v>1</v>
      </c>
      <c r="D44" s="110" t="str">
        <f>'Fy kat'!AE43</f>
        <v/>
      </c>
      <c r="E44" s="111" t="str">
        <f>'Fy kat'!AF43</f>
        <v/>
      </c>
      <c r="F44" s="112">
        <f>'Fy kat'!AG43</f>
        <v>1</v>
      </c>
      <c r="G44" s="113" t="str">
        <f>'Fy kat'!AH43</f>
        <v/>
      </c>
      <c r="H44" s="114" t="str">
        <f>'Fy kat'!AI43</f>
        <v/>
      </c>
      <c r="I44" s="115" t="str">
        <f>'Fy kat'!AJ43</f>
        <v/>
      </c>
      <c r="J44" s="113" t="str">
        <f>'Fy kat'!AK43</f>
        <v/>
      </c>
      <c r="K44" s="114" t="str">
        <f>'Fy kat'!AL43</f>
        <v/>
      </c>
      <c r="L44" s="115" t="str">
        <f>'Fy kat'!AM43</f>
        <v/>
      </c>
      <c r="M44" s="113" t="str">
        <f>'Fy kat'!AN43</f>
        <v/>
      </c>
      <c r="N44" s="114" t="str">
        <f>'Fy kat'!AO43</f>
        <v/>
      </c>
      <c r="O44" s="115" t="str">
        <f>'Fy kat'!AP43</f>
        <v/>
      </c>
      <c r="P44" s="113" t="str">
        <f>'Fy kat'!AQ43</f>
        <v/>
      </c>
      <c r="Q44" s="114" t="str">
        <f>'Fy kat'!AR43</f>
        <v/>
      </c>
      <c r="R44" s="115" t="str">
        <f>'Fy kat'!AS43</f>
        <v/>
      </c>
      <c r="S44" s="113" t="str">
        <f>'Fy kat'!AT43</f>
        <v/>
      </c>
      <c r="T44" s="116" t="str">
        <f>'Fy kat'!AU43</f>
        <v/>
      </c>
      <c r="U44" s="117" t="str">
        <f>'Fy kat'!AV43</f>
        <v/>
      </c>
      <c r="V44" s="113" t="str">
        <f>'Fy kat'!AW43</f>
        <v/>
      </c>
      <c r="W44" s="118" t="str">
        <f>'Fy kat'!AX43</f>
        <v/>
      </c>
      <c r="X44" s="109" t="str">
        <f>'Fy kat'!AY43</f>
        <v/>
      </c>
      <c r="Y44" s="113" t="str">
        <f>'Fy kat'!AZ43</f>
        <v/>
      </c>
      <c r="Z44" s="118" t="str">
        <f>'Fy kat'!BA43</f>
        <v/>
      </c>
      <c r="AA44" s="109">
        <f>'Fy kat'!BB43</f>
        <v>1</v>
      </c>
      <c r="AB44" s="113" t="str">
        <f>'Fy kat'!BC43</f>
        <v/>
      </c>
      <c r="AC44" s="118" t="str">
        <f>'Fy kat'!BD43</f>
        <v/>
      </c>
      <c r="AD44" s="117" t="str">
        <f>'Fy kat'!BE43</f>
        <v/>
      </c>
      <c r="AE44" s="113" t="str">
        <f>'Fy kat'!BF43</f>
        <v/>
      </c>
      <c r="AF44" s="113" t="str">
        <f>'Fy kat'!BG43</f>
        <v/>
      </c>
      <c r="AG44" s="127"/>
      <c r="AH44" s="113" t="str">
        <f>'Fy kat'!BH43</f>
        <v/>
      </c>
      <c r="AI44" s="113" t="str">
        <f>'Fy kat'!BI43</f>
        <v/>
      </c>
      <c r="AJ44" s="118" t="str">
        <f>'Fy kat'!BJ43</f>
        <v/>
      </c>
    </row>
    <row r="45" spans="2:36" x14ac:dyDescent="0.25">
      <c r="B45" s="108" t="str">
        <f>'Fy kat'!AC44</f>
        <v>12_2</v>
      </c>
      <c r="C45" s="109">
        <f>'Fy kat'!AD44</f>
        <v>1</v>
      </c>
      <c r="D45" s="110" t="str">
        <f>'Fy kat'!AE44</f>
        <v/>
      </c>
      <c r="E45" s="111" t="str">
        <f>'Fy kat'!AF44</f>
        <v/>
      </c>
      <c r="F45" s="112" t="str">
        <f>'Fy kat'!AG44</f>
        <v/>
      </c>
      <c r="G45" s="113" t="str">
        <f>'Fy kat'!AH44</f>
        <v/>
      </c>
      <c r="H45" s="114" t="str">
        <f>'Fy kat'!AI44</f>
        <v/>
      </c>
      <c r="I45" s="115" t="str">
        <f>'Fy kat'!AJ44</f>
        <v/>
      </c>
      <c r="J45" s="113" t="str">
        <f>'Fy kat'!AK44</f>
        <v/>
      </c>
      <c r="K45" s="114" t="str">
        <f>'Fy kat'!AL44</f>
        <v/>
      </c>
      <c r="L45" s="115">
        <f>'Fy kat'!AM44</f>
        <v>1</v>
      </c>
      <c r="M45" s="113" t="str">
        <f>'Fy kat'!AN44</f>
        <v/>
      </c>
      <c r="N45" s="114" t="str">
        <f>'Fy kat'!AO44</f>
        <v/>
      </c>
      <c r="O45" s="115" t="str">
        <f>'Fy kat'!AP44</f>
        <v/>
      </c>
      <c r="P45" s="113" t="str">
        <f>'Fy kat'!AQ44</f>
        <v/>
      </c>
      <c r="Q45" s="114" t="str">
        <f>'Fy kat'!AR44</f>
        <v/>
      </c>
      <c r="R45" s="115" t="str">
        <f>'Fy kat'!AS44</f>
        <v/>
      </c>
      <c r="S45" s="113" t="str">
        <f>'Fy kat'!AT44</f>
        <v/>
      </c>
      <c r="T45" s="116" t="str">
        <f>'Fy kat'!AU44</f>
        <v/>
      </c>
      <c r="U45" s="117" t="str">
        <f>'Fy kat'!AV44</f>
        <v/>
      </c>
      <c r="V45" s="113" t="str">
        <f>'Fy kat'!AW44</f>
        <v/>
      </c>
      <c r="W45" s="118" t="str">
        <f>'Fy kat'!AX44</f>
        <v/>
      </c>
      <c r="X45" s="109" t="str">
        <f>'Fy kat'!AY44</f>
        <v/>
      </c>
      <c r="Y45" s="113" t="str">
        <f>'Fy kat'!AZ44</f>
        <v/>
      </c>
      <c r="Z45" s="118" t="str">
        <f>'Fy kat'!BA44</f>
        <v/>
      </c>
      <c r="AA45" s="109">
        <f>'Fy kat'!BB44</f>
        <v>1</v>
      </c>
      <c r="AB45" s="113" t="str">
        <f>'Fy kat'!BC44</f>
        <v/>
      </c>
      <c r="AC45" s="118" t="str">
        <f>'Fy kat'!BD44</f>
        <v/>
      </c>
      <c r="AD45" s="117" t="str">
        <f>'Fy kat'!BE44</f>
        <v/>
      </c>
      <c r="AE45" s="113" t="str">
        <f>'Fy kat'!BF44</f>
        <v/>
      </c>
      <c r="AF45" s="113" t="str">
        <f>'Fy kat'!BG44</f>
        <v/>
      </c>
      <c r="AG45" s="127"/>
      <c r="AH45" s="113" t="str">
        <f>'Fy kat'!BH44</f>
        <v/>
      </c>
      <c r="AI45" s="113" t="str">
        <f>'Fy kat'!BI44</f>
        <v/>
      </c>
      <c r="AJ45" s="118" t="str">
        <f>'Fy kat'!BJ44</f>
        <v/>
      </c>
    </row>
    <row r="46" spans="2:36" x14ac:dyDescent="0.25">
      <c r="B46" s="108" t="str">
        <f>'Fy kat'!AC45</f>
        <v>12_3</v>
      </c>
      <c r="C46" s="109">
        <f>'Fy kat'!AD45</f>
        <v>1</v>
      </c>
      <c r="D46" s="110" t="str">
        <f>'Fy kat'!AE45</f>
        <v/>
      </c>
      <c r="E46" s="111" t="str">
        <f>'Fy kat'!AF45</f>
        <v/>
      </c>
      <c r="F46" s="112" t="str">
        <f>'Fy kat'!AG45</f>
        <v/>
      </c>
      <c r="G46" s="113" t="str">
        <f>'Fy kat'!AH45</f>
        <v/>
      </c>
      <c r="H46" s="114" t="str">
        <f>'Fy kat'!AI45</f>
        <v/>
      </c>
      <c r="I46" s="115" t="str">
        <f>'Fy kat'!AJ45</f>
        <v/>
      </c>
      <c r="J46" s="113" t="str">
        <f>'Fy kat'!AK45</f>
        <v/>
      </c>
      <c r="K46" s="114" t="str">
        <f>'Fy kat'!AL45</f>
        <v/>
      </c>
      <c r="L46" s="115">
        <f>'Fy kat'!AM45</f>
        <v>1</v>
      </c>
      <c r="M46" s="113" t="str">
        <f>'Fy kat'!AN45</f>
        <v/>
      </c>
      <c r="N46" s="114" t="str">
        <f>'Fy kat'!AO45</f>
        <v/>
      </c>
      <c r="O46" s="115" t="str">
        <f>'Fy kat'!AP45</f>
        <v/>
      </c>
      <c r="P46" s="113" t="str">
        <f>'Fy kat'!AQ45</f>
        <v/>
      </c>
      <c r="Q46" s="114" t="str">
        <f>'Fy kat'!AR45</f>
        <v/>
      </c>
      <c r="R46" s="115" t="str">
        <f>'Fy kat'!AS45</f>
        <v/>
      </c>
      <c r="S46" s="113" t="str">
        <f>'Fy kat'!AT45</f>
        <v/>
      </c>
      <c r="T46" s="116" t="str">
        <f>'Fy kat'!AU45</f>
        <v/>
      </c>
      <c r="U46" s="117" t="str">
        <f>'Fy kat'!AV45</f>
        <v/>
      </c>
      <c r="V46" s="113" t="str">
        <f>'Fy kat'!AW45</f>
        <v/>
      </c>
      <c r="W46" s="118" t="str">
        <f>'Fy kat'!AX45</f>
        <v/>
      </c>
      <c r="X46" s="109" t="str">
        <f>'Fy kat'!AY45</f>
        <v/>
      </c>
      <c r="Y46" s="113" t="str">
        <f>'Fy kat'!AZ45</f>
        <v/>
      </c>
      <c r="Z46" s="118" t="str">
        <f>'Fy kat'!BA45</f>
        <v/>
      </c>
      <c r="AA46" s="109">
        <f>'Fy kat'!BB45</f>
        <v>1</v>
      </c>
      <c r="AB46" s="113" t="str">
        <f>'Fy kat'!BC45</f>
        <v/>
      </c>
      <c r="AC46" s="118" t="str">
        <f>'Fy kat'!BD45</f>
        <v/>
      </c>
      <c r="AD46" s="117" t="str">
        <f>'Fy kat'!BE45</f>
        <v/>
      </c>
      <c r="AE46" s="113" t="str">
        <f>'Fy kat'!BF45</f>
        <v/>
      </c>
      <c r="AF46" s="113" t="str">
        <f>'Fy kat'!BG45</f>
        <v/>
      </c>
      <c r="AG46" s="127"/>
      <c r="AH46" s="113">
        <f>'Fy kat'!BH45</f>
        <v>1</v>
      </c>
      <c r="AI46" s="113" t="str">
        <f>'Fy kat'!BI45</f>
        <v/>
      </c>
      <c r="AJ46" s="118" t="str">
        <f>'Fy kat'!BJ45</f>
        <v/>
      </c>
    </row>
    <row r="47" spans="2:36" x14ac:dyDescent="0.25">
      <c r="B47" s="108" t="str">
        <f>'Fy kat'!AC46</f>
        <v>12_4</v>
      </c>
      <c r="C47" s="109" t="str">
        <f>'Fy kat'!AD46</f>
        <v/>
      </c>
      <c r="D47" s="110">
        <f>'Fy kat'!AE46</f>
        <v>1</v>
      </c>
      <c r="E47" s="111" t="str">
        <f>'Fy kat'!AF46</f>
        <v/>
      </c>
      <c r="F47" s="112" t="str">
        <f>'Fy kat'!AG46</f>
        <v/>
      </c>
      <c r="G47" s="113" t="str">
        <f>'Fy kat'!AH46</f>
        <v/>
      </c>
      <c r="H47" s="114" t="str">
        <f>'Fy kat'!AI46</f>
        <v/>
      </c>
      <c r="I47" s="115" t="str">
        <f>'Fy kat'!AJ46</f>
        <v/>
      </c>
      <c r="J47" s="113" t="str">
        <f>'Fy kat'!AK46</f>
        <v/>
      </c>
      <c r="K47" s="114" t="str">
        <f>'Fy kat'!AL46</f>
        <v/>
      </c>
      <c r="L47" s="115" t="str">
        <f>'Fy kat'!AM46</f>
        <v/>
      </c>
      <c r="M47" s="113">
        <f>'Fy kat'!AN46</f>
        <v>1</v>
      </c>
      <c r="N47" s="114" t="str">
        <f>'Fy kat'!AO46</f>
        <v/>
      </c>
      <c r="O47" s="115" t="str">
        <f>'Fy kat'!AP46</f>
        <v/>
      </c>
      <c r="P47" s="113" t="str">
        <f>'Fy kat'!AQ46</f>
        <v/>
      </c>
      <c r="Q47" s="114" t="str">
        <f>'Fy kat'!AR46</f>
        <v/>
      </c>
      <c r="R47" s="115" t="str">
        <f>'Fy kat'!AS46</f>
        <v/>
      </c>
      <c r="S47" s="113" t="str">
        <f>'Fy kat'!AT46</f>
        <v/>
      </c>
      <c r="T47" s="116" t="str">
        <f>'Fy kat'!AU46</f>
        <v/>
      </c>
      <c r="U47" s="117" t="str">
        <f>'Fy kat'!AV46</f>
        <v/>
      </c>
      <c r="V47" s="113" t="str">
        <f>'Fy kat'!AW46</f>
        <v/>
      </c>
      <c r="W47" s="118" t="str">
        <f>'Fy kat'!AX46</f>
        <v/>
      </c>
      <c r="X47" s="109" t="str">
        <f>'Fy kat'!AY46</f>
        <v/>
      </c>
      <c r="Y47" s="113" t="str">
        <f>'Fy kat'!AZ46</f>
        <v/>
      </c>
      <c r="Z47" s="118" t="str">
        <f>'Fy kat'!BA46</f>
        <v/>
      </c>
      <c r="AA47" s="109" t="str">
        <f>'Fy kat'!BB46</f>
        <v/>
      </c>
      <c r="AB47" s="113">
        <f>'Fy kat'!BC46</f>
        <v>1</v>
      </c>
      <c r="AC47" s="118" t="str">
        <f>'Fy kat'!BD46</f>
        <v/>
      </c>
      <c r="AD47" s="117" t="str">
        <f>'Fy kat'!BE46</f>
        <v/>
      </c>
      <c r="AE47" s="113" t="str">
        <f>'Fy kat'!BF46</f>
        <v/>
      </c>
      <c r="AF47" s="113" t="str">
        <f>'Fy kat'!BG46</f>
        <v/>
      </c>
      <c r="AG47" s="127"/>
      <c r="AH47" s="113" t="str">
        <f>'Fy kat'!BH46</f>
        <v/>
      </c>
      <c r="AI47" s="113">
        <f>'Fy kat'!BI46</f>
        <v>1</v>
      </c>
      <c r="AJ47" s="118" t="str">
        <f>'Fy kat'!BJ46</f>
        <v/>
      </c>
    </row>
    <row r="48" spans="2:36" x14ac:dyDescent="0.25">
      <c r="B48" s="108" t="str">
        <f>'Fy kat'!AC47</f>
        <v>12_5</v>
      </c>
      <c r="C48" s="109" t="str">
        <f>'Fy kat'!AD47</f>
        <v/>
      </c>
      <c r="D48" s="110">
        <f>'Fy kat'!AE47</f>
        <v>1</v>
      </c>
      <c r="E48" s="111" t="str">
        <f>'Fy kat'!AF47</f>
        <v/>
      </c>
      <c r="F48" s="112" t="str">
        <f>'Fy kat'!AG47</f>
        <v/>
      </c>
      <c r="G48" s="113" t="str">
        <f>'Fy kat'!AH47</f>
        <v/>
      </c>
      <c r="H48" s="114" t="str">
        <f>'Fy kat'!AI47</f>
        <v/>
      </c>
      <c r="I48" s="115" t="str">
        <f>'Fy kat'!AJ47</f>
        <v/>
      </c>
      <c r="J48" s="113" t="str">
        <f>'Fy kat'!AK47</f>
        <v/>
      </c>
      <c r="K48" s="114" t="str">
        <f>'Fy kat'!AL47</f>
        <v/>
      </c>
      <c r="L48" s="115" t="str">
        <f>'Fy kat'!AM47</f>
        <v/>
      </c>
      <c r="M48" s="113">
        <f>'Fy kat'!AN47</f>
        <v>1</v>
      </c>
      <c r="N48" s="114" t="str">
        <f>'Fy kat'!AO47</f>
        <v/>
      </c>
      <c r="O48" s="115" t="str">
        <f>'Fy kat'!AP47</f>
        <v/>
      </c>
      <c r="P48" s="113" t="str">
        <f>'Fy kat'!AQ47</f>
        <v/>
      </c>
      <c r="Q48" s="114" t="str">
        <f>'Fy kat'!AR47</f>
        <v/>
      </c>
      <c r="R48" s="115" t="str">
        <f>'Fy kat'!AS47</f>
        <v/>
      </c>
      <c r="S48" s="113" t="str">
        <f>'Fy kat'!AT47</f>
        <v/>
      </c>
      <c r="T48" s="116" t="str">
        <f>'Fy kat'!AU47</f>
        <v/>
      </c>
      <c r="U48" s="117" t="str">
        <f>'Fy kat'!AV47</f>
        <v/>
      </c>
      <c r="V48" s="113" t="str">
        <f>'Fy kat'!AW47</f>
        <v/>
      </c>
      <c r="W48" s="118" t="str">
        <f>'Fy kat'!AX47</f>
        <v/>
      </c>
      <c r="X48" s="109" t="str">
        <f>'Fy kat'!AY47</f>
        <v/>
      </c>
      <c r="Y48" s="113" t="str">
        <f>'Fy kat'!AZ47</f>
        <v/>
      </c>
      <c r="Z48" s="118" t="str">
        <f>'Fy kat'!BA47</f>
        <v/>
      </c>
      <c r="AA48" s="109" t="str">
        <f>'Fy kat'!BB47</f>
        <v/>
      </c>
      <c r="AB48" s="113">
        <f>'Fy kat'!BC47</f>
        <v>1</v>
      </c>
      <c r="AC48" s="118" t="str">
        <f>'Fy kat'!BD47</f>
        <v/>
      </c>
      <c r="AD48" s="117" t="str">
        <f>'Fy kat'!BE47</f>
        <v/>
      </c>
      <c r="AE48" s="113" t="str">
        <f>'Fy kat'!BF47</f>
        <v/>
      </c>
      <c r="AF48" s="113" t="str">
        <f>'Fy kat'!BG47</f>
        <v/>
      </c>
      <c r="AG48" s="127"/>
      <c r="AH48" s="113" t="str">
        <f>'Fy kat'!BH47</f>
        <v/>
      </c>
      <c r="AI48" s="113">
        <f>'Fy kat'!BI47</f>
        <v>1</v>
      </c>
      <c r="AJ48" s="118" t="str">
        <f>'Fy kat'!BJ47</f>
        <v/>
      </c>
    </row>
    <row r="49" spans="2:36" x14ac:dyDescent="0.25">
      <c r="B49" s="108" t="str">
        <f>'Fy kat'!AC48</f>
        <v>12_6</v>
      </c>
      <c r="C49" s="109" t="str">
        <f>'Fy kat'!AD48</f>
        <v/>
      </c>
      <c r="D49" s="110" t="str">
        <f>'Fy kat'!AE48</f>
        <v/>
      </c>
      <c r="E49" s="111">
        <f>'Fy kat'!AF48</f>
        <v>1</v>
      </c>
      <c r="F49" s="112" t="str">
        <f>'Fy kat'!AG48</f>
        <v/>
      </c>
      <c r="G49" s="113" t="str">
        <f>'Fy kat'!AH48</f>
        <v/>
      </c>
      <c r="H49" s="114" t="str">
        <f>'Fy kat'!AI48</f>
        <v/>
      </c>
      <c r="I49" s="115" t="str">
        <f>'Fy kat'!AJ48</f>
        <v/>
      </c>
      <c r="J49" s="113" t="str">
        <f>'Fy kat'!AK48</f>
        <v/>
      </c>
      <c r="K49" s="114" t="str">
        <f>'Fy kat'!AL48</f>
        <v/>
      </c>
      <c r="L49" s="115" t="str">
        <f>'Fy kat'!AM48</f>
        <v/>
      </c>
      <c r="M49" s="113" t="str">
        <f>'Fy kat'!AN48</f>
        <v/>
      </c>
      <c r="N49" s="114">
        <f>'Fy kat'!AO48</f>
        <v>1</v>
      </c>
      <c r="O49" s="115" t="str">
        <f>'Fy kat'!AP48</f>
        <v/>
      </c>
      <c r="P49" s="113" t="str">
        <f>'Fy kat'!AQ48</f>
        <v/>
      </c>
      <c r="Q49" s="114" t="str">
        <f>'Fy kat'!AR48</f>
        <v/>
      </c>
      <c r="R49" s="115" t="str">
        <f>'Fy kat'!AS48</f>
        <v/>
      </c>
      <c r="S49" s="113" t="str">
        <f>'Fy kat'!AT48</f>
        <v/>
      </c>
      <c r="T49" s="116" t="str">
        <f>'Fy kat'!AU48</f>
        <v/>
      </c>
      <c r="U49" s="117" t="str">
        <f>'Fy kat'!AV48</f>
        <v/>
      </c>
      <c r="V49" s="113" t="str">
        <f>'Fy kat'!AW48</f>
        <v/>
      </c>
      <c r="W49" s="118" t="str">
        <f>'Fy kat'!AX48</f>
        <v/>
      </c>
      <c r="X49" s="109" t="str">
        <f>'Fy kat'!AY48</f>
        <v/>
      </c>
      <c r="Y49" s="113" t="str">
        <f>'Fy kat'!AZ48</f>
        <v/>
      </c>
      <c r="Z49" s="118" t="str">
        <f>'Fy kat'!BA48</f>
        <v/>
      </c>
      <c r="AA49" s="109" t="str">
        <f>'Fy kat'!BB48</f>
        <v/>
      </c>
      <c r="AB49" s="113" t="str">
        <f>'Fy kat'!BC48</f>
        <v/>
      </c>
      <c r="AC49" s="118">
        <f>'Fy kat'!BD48</f>
        <v>1</v>
      </c>
      <c r="AD49" s="117" t="str">
        <f>'Fy kat'!BE48</f>
        <v/>
      </c>
      <c r="AE49" s="113" t="str">
        <f>'Fy kat'!BF48</f>
        <v/>
      </c>
      <c r="AF49" s="113" t="str">
        <f>'Fy kat'!BG48</f>
        <v/>
      </c>
      <c r="AG49" s="127"/>
      <c r="AH49" s="113" t="str">
        <f>'Fy kat'!BH48</f>
        <v/>
      </c>
      <c r="AI49" s="113" t="str">
        <f>'Fy kat'!BI48</f>
        <v/>
      </c>
      <c r="AJ49" s="118">
        <f>'Fy kat'!BJ48</f>
        <v>1</v>
      </c>
    </row>
    <row r="50" spans="2:36" x14ac:dyDescent="0.25">
      <c r="B50" s="108" t="str">
        <f>'Fy kat'!AC49</f>
        <v>12_7</v>
      </c>
      <c r="C50" s="109" t="str">
        <f>'Fy kat'!AD49</f>
        <v/>
      </c>
      <c r="D50" s="110">
        <f>'Fy kat'!AE49</f>
        <v>1</v>
      </c>
      <c r="E50" s="111" t="str">
        <f>'Fy kat'!AF49</f>
        <v/>
      </c>
      <c r="F50" s="112" t="str">
        <f>'Fy kat'!AG49</f>
        <v/>
      </c>
      <c r="G50" s="113" t="str">
        <f>'Fy kat'!AH49</f>
        <v/>
      </c>
      <c r="H50" s="114" t="str">
        <f>'Fy kat'!AI49</f>
        <v/>
      </c>
      <c r="I50" s="115" t="str">
        <f>'Fy kat'!AJ49</f>
        <v/>
      </c>
      <c r="J50" s="113" t="str">
        <f>'Fy kat'!AK49</f>
        <v/>
      </c>
      <c r="K50" s="114" t="str">
        <f>'Fy kat'!AL49</f>
        <v/>
      </c>
      <c r="L50" s="115" t="str">
        <f>'Fy kat'!AM49</f>
        <v/>
      </c>
      <c r="M50" s="113" t="str">
        <f>'Fy kat'!AN49</f>
        <v/>
      </c>
      <c r="N50" s="114" t="str">
        <f>'Fy kat'!AO49</f>
        <v/>
      </c>
      <c r="O50" s="115" t="str">
        <f>'Fy kat'!AP49</f>
        <v/>
      </c>
      <c r="P50" s="113" t="str">
        <f>'Fy kat'!AQ49</f>
        <v/>
      </c>
      <c r="Q50" s="114" t="str">
        <f>'Fy kat'!AR49</f>
        <v/>
      </c>
      <c r="R50" s="115" t="str">
        <f>'Fy kat'!AS49</f>
        <v/>
      </c>
      <c r="S50" s="113">
        <f>'Fy kat'!AT49</f>
        <v>1</v>
      </c>
      <c r="T50" s="116" t="str">
        <f>'Fy kat'!AU49</f>
        <v/>
      </c>
      <c r="U50" s="117" t="str">
        <f>'Fy kat'!AV49</f>
        <v/>
      </c>
      <c r="V50" s="113" t="str">
        <f>'Fy kat'!AW49</f>
        <v/>
      </c>
      <c r="W50" s="118" t="str">
        <f>'Fy kat'!AX49</f>
        <v/>
      </c>
      <c r="X50" s="109" t="str">
        <f>'Fy kat'!AY49</f>
        <v/>
      </c>
      <c r="Y50" s="113" t="str">
        <f>'Fy kat'!AZ49</f>
        <v/>
      </c>
      <c r="Z50" s="118" t="str">
        <f>'Fy kat'!BA49</f>
        <v/>
      </c>
      <c r="AA50" s="109" t="str">
        <f>'Fy kat'!BB49</f>
        <v/>
      </c>
      <c r="AB50" s="113">
        <f>'Fy kat'!BC49</f>
        <v>1</v>
      </c>
      <c r="AC50" s="118" t="str">
        <f>'Fy kat'!BD49</f>
        <v/>
      </c>
      <c r="AD50" s="117" t="str">
        <f>'Fy kat'!BE49</f>
        <v/>
      </c>
      <c r="AE50" s="113" t="str">
        <f>'Fy kat'!BF49</f>
        <v/>
      </c>
      <c r="AF50" s="113" t="str">
        <f>'Fy kat'!BG49</f>
        <v/>
      </c>
      <c r="AG50" s="127"/>
      <c r="AH50" s="113" t="str">
        <f>'Fy kat'!BH49</f>
        <v/>
      </c>
      <c r="AI50" s="113">
        <f>'Fy kat'!BI49</f>
        <v>1</v>
      </c>
      <c r="AJ50" s="118" t="str">
        <f>'Fy kat'!BJ49</f>
        <v/>
      </c>
    </row>
    <row r="51" spans="2:36" x14ac:dyDescent="0.25">
      <c r="B51" s="108" t="str">
        <f>'Fy kat'!AC50</f>
        <v>12_8</v>
      </c>
      <c r="C51" s="109" t="str">
        <f>'Fy kat'!AD50</f>
        <v/>
      </c>
      <c r="D51" s="110" t="str">
        <f>'Fy kat'!AE50</f>
        <v/>
      </c>
      <c r="E51" s="111">
        <f>'Fy kat'!AF50</f>
        <v>1</v>
      </c>
      <c r="F51" s="112" t="str">
        <f>'Fy kat'!AG50</f>
        <v/>
      </c>
      <c r="G51" s="113" t="str">
        <f>'Fy kat'!AH50</f>
        <v/>
      </c>
      <c r="H51" s="114" t="str">
        <f>'Fy kat'!AI50</f>
        <v/>
      </c>
      <c r="I51" s="115" t="str">
        <f>'Fy kat'!AJ50</f>
        <v/>
      </c>
      <c r="J51" s="113" t="str">
        <f>'Fy kat'!AK50</f>
        <v/>
      </c>
      <c r="K51" s="114" t="str">
        <f>'Fy kat'!AL50</f>
        <v/>
      </c>
      <c r="L51" s="115" t="str">
        <f>'Fy kat'!AM50</f>
        <v/>
      </c>
      <c r="M51" s="113" t="str">
        <f>'Fy kat'!AN50</f>
        <v/>
      </c>
      <c r="N51" s="114" t="str">
        <f>'Fy kat'!AO50</f>
        <v/>
      </c>
      <c r="O51" s="115" t="str">
        <f>'Fy kat'!AP50</f>
        <v/>
      </c>
      <c r="P51" s="113" t="str">
        <f>'Fy kat'!AQ50</f>
        <v/>
      </c>
      <c r="Q51" s="114" t="str">
        <f>'Fy kat'!AR50</f>
        <v/>
      </c>
      <c r="R51" s="115" t="str">
        <f>'Fy kat'!AS50</f>
        <v/>
      </c>
      <c r="S51" s="113" t="str">
        <f>'Fy kat'!AT50</f>
        <v/>
      </c>
      <c r="T51" s="116">
        <f>'Fy kat'!AU50</f>
        <v>1</v>
      </c>
      <c r="U51" s="117" t="str">
        <f>'Fy kat'!AV50</f>
        <v/>
      </c>
      <c r="V51" s="113" t="str">
        <f>'Fy kat'!AW50</f>
        <v/>
      </c>
      <c r="W51" s="118" t="str">
        <f>'Fy kat'!AX50</f>
        <v/>
      </c>
      <c r="X51" s="109" t="str">
        <f>'Fy kat'!AY50</f>
        <v/>
      </c>
      <c r="Y51" s="113" t="str">
        <f>'Fy kat'!AZ50</f>
        <v/>
      </c>
      <c r="Z51" s="118" t="str">
        <f>'Fy kat'!BA50</f>
        <v/>
      </c>
      <c r="AA51" s="109" t="str">
        <f>'Fy kat'!BB50</f>
        <v/>
      </c>
      <c r="AB51" s="113" t="str">
        <f>'Fy kat'!BC50</f>
        <v/>
      </c>
      <c r="AC51" s="118">
        <f>'Fy kat'!BD50</f>
        <v>1</v>
      </c>
      <c r="AD51" s="117" t="str">
        <f>'Fy kat'!BE50</f>
        <v/>
      </c>
      <c r="AE51" s="113" t="str">
        <f>'Fy kat'!BF50</f>
        <v/>
      </c>
      <c r="AF51" s="113" t="str">
        <f>'Fy kat'!BG50</f>
        <v/>
      </c>
      <c r="AG51" s="127"/>
      <c r="AH51" s="113" t="str">
        <f>'Fy kat'!BH50</f>
        <v/>
      </c>
      <c r="AI51" s="113" t="str">
        <f>'Fy kat'!BI50</f>
        <v/>
      </c>
      <c r="AJ51" s="118">
        <f>'Fy kat'!BJ50</f>
        <v>1</v>
      </c>
    </row>
    <row r="52" spans="2:36" x14ac:dyDescent="0.25">
      <c r="B52" s="108" t="str">
        <f>'Fy kat'!AC51</f>
        <v>13_1</v>
      </c>
      <c r="C52" s="109">
        <f>'Fy kat'!AD51</f>
        <v>1</v>
      </c>
      <c r="D52" s="110" t="str">
        <f>'Fy kat'!AE51</f>
        <v/>
      </c>
      <c r="E52" s="111" t="str">
        <f>'Fy kat'!AF51</f>
        <v/>
      </c>
      <c r="F52" s="112">
        <f>'Fy kat'!AG51</f>
        <v>1</v>
      </c>
      <c r="G52" s="113" t="str">
        <f>'Fy kat'!AH51</f>
        <v/>
      </c>
      <c r="H52" s="114" t="str">
        <f>'Fy kat'!AI51</f>
        <v/>
      </c>
      <c r="I52" s="115" t="str">
        <f>'Fy kat'!AJ51</f>
        <v/>
      </c>
      <c r="J52" s="113" t="str">
        <f>'Fy kat'!AK51</f>
        <v/>
      </c>
      <c r="K52" s="114" t="str">
        <f>'Fy kat'!AL51</f>
        <v/>
      </c>
      <c r="L52" s="115" t="str">
        <f>'Fy kat'!AM51</f>
        <v/>
      </c>
      <c r="M52" s="113" t="str">
        <f>'Fy kat'!AN51</f>
        <v/>
      </c>
      <c r="N52" s="114" t="str">
        <f>'Fy kat'!AO51</f>
        <v/>
      </c>
      <c r="O52" s="115" t="str">
        <f>'Fy kat'!AP51</f>
        <v/>
      </c>
      <c r="P52" s="113" t="str">
        <f>'Fy kat'!AQ51</f>
        <v/>
      </c>
      <c r="Q52" s="114" t="str">
        <f>'Fy kat'!AR51</f>
        <v/>
      </c>
      <c r="R52" s="115" t="str">
        <f>'Fy kat'!AS51</f>
        <v/>
      </c>
      <c r="S52" s="113" t="str">
        <f>'Fy kat'!AT51</f>
        <v/>
      </c>
      <c r="T52" s="116" t="str">
        <f>'Fy kat'!AU51</f>
        <v/>
      </c>
      <c r="U52" s="117">
        <f>'Fy kat'!AV51</f>
        <v>1</v>
      </c>
      <c r="V52" s="113" t="str">
        <f>'Fy kat'!AW51</f>
        <v/>
      </c>
      <c r="W52" s="118" t="str">
        <f>'Fy kat'!AX51</f>
        <v/>
      </c>
      <c r="X52" s="109" t="str">
        <f>'Fy kat'!AY51</f>
        <v/>
      </c>
      <c r="Y52" s="113" t="str">
        <f>'Fy kat'!AZ51</f>
        <v/>
      </c>
      <c r="Z52" s="118" t="str">
        <f>'Fy kat'!BA51</f>
        <v/>
      </c>
      <c r="AA52" s="109" t="str">
        <f>'Fy kat'!BB51</f>
        <v/>
      </c>
      <c r="AB52" s="113" t="str">
        <f>'Fy kat'!BC51</f>
        <v/>
      </c>
      <c r="AC52" s="118" t="str">
        <f>'Fy kat'!BD51</f>
        <v/>
      </c>
      <c r="AD52" s="117" t="str">
        <f>'Fy kat'!BE51</f>
        <v/>
      </c>
      <c r="AE52" s="113" t="str">
        <f>'Fy kat'!BF51</f>
        <v/>
      </c>
      <c r="AF52" s="113" t="str">
        <f>'Fy kat'!BG51</f>
        <v/>
      </c>
      <c r="AG52" s="127"/>
      <c r="AH52" s="113">
        <f>'Fy kat'!BH51</f>
        <v>1</v>
      </c>
      <c r="AI52" s="113" t="str">
        <f>'Fy kat'!BI51</f>
        <v/>
      </c>
      <c r="AJ52" s="118" t="str">
        <f>'Fy kat'!BJ51</f>
        <v/>
      </c>
    </row>
    <row r="53" spans="2:36" x14ac:dyDescent="0.25">
      <c r="B53" s="108" t="str">
        <f>'Fy kat'!AC52</f>
        <v>13_2</v>
      </c>
      <c r="C53" s="109" t="str">
        <f>'Fy kat'!AD52</f>
        <v/>
      </c>
      <c r="D53" s="110">
        <f>'Fy kat'!AE52</f>
        <v>1</v>
      </c>
      <c r="E53" s="111" t="str">
        <f>'Fy kat'!AF52</f>
        <v/>
      </c>
      <c r="F53" s="112" t="str">
        <f>'Fy kat'!AG52</f>
        <v/>
      </c>
      <c r="G53" s="113">
        <f>'Fy kat'!AH52</f>
        <v>1</v>
      </c>
      <c r="H53" s="114" t="str">
        <f>'Fy kat'!AI52</f>
        <v/>
      </c>
      <c r="I53" s="115" t="str">
        <f>'Fy kat'!AJ52</f>
        <v/>
      </c>
      <c r="J53" s="113" t="str">
        <f>'Fy kat'!AK52</f>
        <v/>
      </c>
      <c r="K53" s="114" t="str">
        <f>'Fy kat'!AL52</f>
        <v/>
      </c>
      <c r="L53" s="115" t="str">
        <f>'Fy kat'!AM52</f>
        <v/>
      </c>
      <c r="M53" s="113" t="str">
        <f>'Fy kat'!AN52</f>
        <v/>
      </c>
      <c r="N53" s="114" t="str">
        <f>'Fy kat'!AO52</f>
        <v/>
      </c>
      <c r="O53" s="115" t="str">
        <f>'Fy kat'!AP52</f>
        <v/>
      </c>
      <c r="P53" s="113" t="str">
        <f>'Fy kat'!AQ52</f>
        <v/>
      </c>
      <c r="Q53" s="114" t="str">
        <f>'Fy kat'!AR52</f>
        <v/>
      </c>
      <c r="R53" s="115" t="str">
        <f>'Fy kat'!AS52</f>
        <v/>
      </c>
      <c r="S53" s="113" t="str">
        <f>'Fy kat'!AT52</f>
        <v/>
      </c>
      <c r="T53" s="116" t="str">
        <f>'Fy kat'!AU52</f>
        <v/>
      </c>
      <c r="U53" s="117" t="str">
        <f>'Fy kat'!AV52</f>
        <v/>
      </c>
      <c r="V53" s="113">
        <f>'Fy kat'!AW52</f>
        <v>1</v>
      </c>
      <c r="W53" s="118" t="str">
        <f>'Fy kat'!AX52</f>
        <v/>
      </c>
      <c r="X53" s="109" t="str">
        <f>'Fy kat'!AY52</f>
        <v/>
      </c>
      <c r="Y53" s="113" t="str">
        <f>'Fy kat'!AZ52</f>
        <v/>
      </c>
      <c r="Z53" s="118" t="str">
        <f>'Fy kat'!BA52</f>
        <v/>
      </c>
      <c r="AA53" s="109" t="str">
        <f>'Fy kat'!BB52</f>
        <v/>
      </c>
      <c r="AB53" s="113" t="str">
        <f>'Fy kat'!BC52</f>
        <v/>
      </c>
      <c r="AC53" s="118" t="str">
        <f>'Fy kat'!BD52</f>
        <v/>
      </c>
      <c r="AD53" s="117" t="str">
        <f>'Fy kat'!BE52</f>
        <v/>
      </c>
      <c r="AE53" s="113" t="str">
        <f>'Fy kat'!BF52</f>
        <v/>
      </c>
      <c r="AF53" s="113" t="str">
        <f>'Fy kat'!BG52</f>
        <v/>
      </c>
      <c r="AG53" s="127"/>
      <c r="AH53" s="113" t="str">
        <f>'Fy kat'!BH52</f>
        <v/>
      </c>
      <c r="AI53" s="113">
        <f>'Fy kat'!BI52</f>
        <v>1</v>
      </c>
      <c r="AJ53" s="118" t="str">
        <f>'Fy kat'!BJ52</f>
        <v/>
      </c>
    </row>
    <row r="54" spans="2:36" x14ac:dyDescent="0.25">
      <c r="B54" s="108" t="str">
        <f>'Fy kat'!AC53</f>
        <v>13_3</v>
      </c>
      <c r="C54" s="109" t="str">
        <f>'Fy kat'!AD53</f>
        <v/>
      </c>
      <c r="D54" s="110">
        <f>'Fy kat'!AE53</f>
        <v>1</v>
      </c>
      <c r="E54" s="111" t="str">
        <f>'Fy kat'!AF53</f>
        <v/>
      </c>
      <c r="F54" s="112" t="str">
        <f>'Fy kat'!AG53</f>
        <v/>
      </c>
      <c r="G54" s="113" t="str">
        <f>'Fy kat'!AH53</f>
        <v/>
      </c>
      <c r="H54" s="114" t="str">
        <f>'Fy kat'!AI53</f>
        <v/>
      </c>
      <c r="I54" s="115" t="str">
        <f>'Fy kat'!AJ53</f>
        <v/>
      </c>
      <c r="J54" s="113">
        <f>'Fy kat'!AK53</f>
        <v>1</v>
      </c>
      <c r="K54" s="114" t="str">
        <f>'Fy kat'!AL53</f>
        <v/>
      </c>
      <c r="L54" s="115" t="str">
        <f>'Fy kat'!AM53</f>
        <v/>
      </c>
      <c r="M54" s="113" t="str">
        <f>'Fy kat'!AN53</f>
        <v/>
      </c>
      <c r="N54" s="114" t="str">
        <f>'Fy kat'!AO53</f>
        <v/>
      </c>
      <c r="O54" s="115" t="str">
        <f>'Fy kat'!AP53</f>
        <v/>
      </c>
      <c r="P54" s="113" t="str">
        <f>'Fy kat'!AQ53</f>
        <v/>
      </c>
      <c r="Q54" s="114" t="str">
        <f>'Fy kat'!AR53</f>
        <v/>
      </c>
      <c r="R54" s="115" t="str">
        <f>'Fy kat'!AS53</f>
        <v/>
      </c>
      <c r="S54" s="113" t="str">
        <f>'Fy kat'!AT53</f>
        <v/>
      </c>
      <c r="T54" s="116" t="str">
        <f>'Fy kat'!AU53</f>
        <v/>
      </c>
      <c r="U54" s="117" t="str">
        <f>'Fy kat'!AV53</f>
        <v/>
      </c>
      <c r="V54" s="113">
        <f>'Fy kat'!AW53</f>
        <v>1</v>
      </c>
      <c r="W54" s="118" t="str">
        <f>'Fy kat'!AX53</f>
        <v/>
      </c>
      <c r="X54" s="109" t="str">
        <f>'Fy kat'!AY53</f>
        <v/>
      </c>
      <c r="Y54" s="113" t="str">
        <f>'Fy kat'!AZ53</f>
        <v/>
      </c>
      <c r="Z54" s="118" t="str">
        <f>'Fy kat'!BA53</f>
        <v/>
      </c>
      <c r="AA54" s="109" t="str">
        <f>'Fy kat'!BB53</f>
        <v/>
      </c>
      <c r="AB54" s="113" t="str">
        <f>'Fy kat'!BC53</f>
        <v/>
      </c>
      <c r="AC54" s="118" t="str">
        <f>'Fy kat'!BD53</f>
        <v/>
      </c>
      <c r="AD54" s="117" t="str">
        <f>'Fy kat'!BE53</f>
        <v/>
      </c>
      <c r="AE54" s="113" t="str">
        <f>'Fy kat'!BF53</f>
        <v/>
      </c>
      <c r="AF54" s="113" t="str">
        <f>'Fy kat'!BG53</f>
        <v/>
      </c>
      <c r="AG54" s="127"/>
      <c r="AH54" s="113" t="str">
        <f>'Fy kat'!BH53</f>
        <v/>
      </c>
      <c r="AI54" s="113">
        <f>'Fy kat'!BI53</f>
        <v>1</v>
      </c>
      <c r="AJ54" s="118" t="str">
        <f>'Fy kat'!BJ53</f>
        <v/>
      </c>
    </row>
    <row r="55" spans="2:36" x14ac:dyDescent="0.25">
      <c r="B55" s="108" t="str">
        <f>'Fy kat'!AC54</f>
        <v>14a_1</v>
      </c>
      <c r="C55" s="109">
        <f>'Fy kat'!AD54</f>
        <v>1</v>
      </c>
      <c r="D55" s="110" t="str">
        <f>'Fy kat'!AE54</f>
        <v/>
      </c>
      <c r="E55" s="111" t="str">
        <f>'Fy kat'!AF54</f>
        <v/>
      </c>
      <c r="F55" s="112" t="str">
        <f>'Fy kat'!AG54</f>
        <v/>
      </c>
      <c r="G55" s="113" t="str">
        <f>'Fy kat'!AH54</f>
        <v/>
      </c>
      <c r="H55" s="114" t="str">
        <f>'Fy kat'!AI54</f>
        <v/>
      </c>
      <c r="I55" s="115">
        <f>'Fy kat'!AJ54</f>
        <v>1</v>
      </c>
      <c r="J55" s="113" t="str">
        <f>'Fy kat'!AK54</f>
        <v/>
      </c>
      <c r="K55" s="114" t="str">
        <f>'Fy kat'!AL54</f>
        <v/>
      </c>
      <c r="L55" s="115" t="str">
        <f>'Fy kat'!AM54</f>
        <v/>
      </c>
      <c r="M55" s="113" t="str">
        <f>'Fy kat'!AN54</f>
        <v/>
      </c>
      <c r="N55" s="114" t="str">
        <f>'Fy kat'!AO54</f>
        <v/>
      </c>
      <c r="O55" s="115" t="str">
        <f>'Fy kat'!AP54</f>
        <v/>
      </c>
      <c r="P55" s="113" t="str">
        <f>'Fy kat'!AQ54</f>
        <v/>
      </c>
      <c r="Q55" s="114" t="str">
        <f>'Fy kat'!AR54</f>
        <v/>
      </c>
      <c r="R55" s="115" t="str">
        <f>'Fy kat'!AS54</f>
        <v/>
      </c>
      <c r="S55" s="113" t="str">
        <f>'Fy kat'!AT54</f>
        <v/>
      </c>
      <c r="T55" s="116" t="str">
        <f>'Fy kat'!AU54</f>
        <v/>
      </c>
      <c r="U55" s="117" t="str">
        <f>'Fy kat'!AV54</f>
        <v/>
      </c>
      <c r="V55" s="113" t="str">
        <f>'Fy kat'!AW54</f>
        <v/>
      </c>
      <c r="W55" s="118" t="str">
        <f>'Fy kat'!AX54</f>
        <v/>
      </c>
      <c r="X55" s="109">
        <f>'Fy kat'!AY54</f>
        <v>1</v>
      </c>
      <c r="Y55" s="113" t="str">
        <f>'Fy kat'!AZ54</f>
        <v/>
      </c>
      <c r="Z55" s="118" t="str">
        <f>'Fy kat'!BA54</f>
        <v/>
      </c>
      <c r="AA55" s="109" t="str">
        <f>'Fy kat'!BB54</f>
        <v/>
      </c>
      <c r="AB55" s="113" t="str">
        <f>'Fy kat'!BC54</f>
        <v/>
      </c>
      <c r="AC55" s="118" t="str">
        <f>'Fy kat'!BD54</f>
        <v/>
      </c>
      <c r="AD55" s="117" t="str">
        <f>'Fy kat'!BE54</f>
        <v/>
      </c>
      <c r="AE55" s="113" t="str">
        <f>'Fy kat'!BF54</f>
        <v/>
      </c>
      <c r="AF55" s="113" t="str">
        <f>'Fy kat'!BG54</f>
        <v/>
      </c>
      <c r="AG55" s="127"/>
      <c r="AH55" s="113">
        <f>'Fy kat'!BH54</f>
        <v>1</v>
      </c>
      <c r="AI55" s="113" t="str">
        <f>'Fy kat'!BI54</f>
        <v/>
      </c>
      <c r="AJ55" s="118" t="str">
        <f>'Fy kat'!BJ54</f>
        <v/>
      </c>
    </row>
    <row r="56" spans="2:36" x14ac:dyDescent="0.25">
      <c r="B56" s="108" t="str">
        <f>'Fy kat'!AC55</f>
        <v>14b_1</v>
      </c>
      <c r="C56" s="109">
        <f>'Fy kat'!AD55</f>
        <v>1</v>
      </c>
      <c r="D56" s="110" t="str">
        <f>'Fy kat'!AE55</f>
        <v/>
      </c>
      <c r="E56" s="111" t="str">
        <f>'Fy kat'!AF55</f>
        <v/>
      </c>
      <c r="F56" s="112">
        <f>'Fy kat'!AG55</f>
        <v>1</v>
      </c>
      <c r="G56" s="113" t="str">
        <f>'Fy kat'!AH55</f>
        <v/>
      </c>
      <c r="H56" s="114" t="str">
        <f>'Fy kat'!AI55</f>
        <v/>
      </c>
      <c r="I56" s="115" t="str">
        <f>'Fy kat'!AJ55</f>
        <v/>
      </c>
      <c r="J56" s="113" t="str">
        <f>'Fy kat'!AK55</f>
        <v/>
      </c>
      <c r="K56" s="114" t="str">
        <f>'Fy kat'!AL55</f>
        <v/>
      </c>
      <c r="L56" s="115" t="str">
        <f>'Fy kat'!AM55</f>
        <v/>
      </c>
      <c r="M56" s="113" t="str">
        <f>'Fy kat'!AN55</f>
        <v/>
      </c>
      <c r="N56" s="114" t="str">
        <f>'Fy kat'!AO55</f>
        <v/>
      </c>
      <c r="O56" s="115" t="str">
        <f>'Fy kat'!AP55</f>
        <v/>
      </c>
      <c r="P56" s="113" t="str">
        <f>'Fy kat'!AQ55</f>
        <v/>
      </c>
      <c r="Q56" s="114" t="str">
        <f>'Fy kat'!AR55</f>
        <v/>
      </c>
      <c r="R56" s="115" t="str">
        <f>'Fy kat'!AS55</f>
        <v/>
      </c>
      <c r="S56" s="113" t="str">
        <f>'Fy kat'!AT55</f>
        <v/>
      </c>
      <c r="T56" s="116" t="str">
        <f>'Fy kat'!AU55</f>
        <v/>
      </c>
      <c r="U56" s="117" t="str">
        <f>'Fy kat'!AV55</f>
        <v/>
      </c>
      <c r="V56" s="113" t="str">
        <f>'Fy kat'!AW55</f>
        <v/>
      </c>
      <c r="W56" s="118" t="str">
        <f>'Fy kat'!AX55</f>
        <v/>
      </c>
      <c r="X56" s="109">
        <f>'Fy kat'!AY55</f>
        <v>1</v>
      </c>
      <c r="Y56" s="113" t="str">
        <f>'Fy kat'!AZ55</f>
        <v/>
      </c>
      <c r="Z56" s="118" t="str">
        <f>'Fy kat'!BA55</f>
        <v/>
      </c>
      <c r="AA56" s="109" t="str">
        <f>'Fy kat'!BB55</f>
        <v/>
      </c>
      <c r="AB56" s="113" t="str">
        <f>'Fy kat'!BC55</f>
        <v/>
      </c>
      <c r="AC56" s="118" t="str">
        <f>'Fy kat'!BD55</f>
        <v/>
      </c>
      <c r="AD56" s="117" t="str">
        <f>'Fy kat'!BE55</f>
        <v/>
      </c>
      <c r="AE56" s="113" t="str">
        <f>'Fy kat'!BF55</f>
        <v/>
      </c>
      <c r="AF56" s="113" t="str">
        <f>'Fy kat'!BG55</f>
        <v/>
      </c>
      <c r="AG56" s="127"/>
      <c r="AH56" s="113">
        <f>'Fy kat'!BH55</f>
        <v>1</v>
      </c>
      <c r="AI56" s="113" t="str">
        <f>'Fy kat'!BI55</f>
        <v/>
      </c>
      <c r="AJ56" s="118" t="str">
        <f>'Fy kat'!BJ55</f>
        <v/>
      </c>
    </row>
    <row r="57" spans="2:36" x14ac:dyDescent="0.25">
      <c r="B57" s="108" t="str">
        <f>'Fy kat'!AC56</f>
        <v>14b_2</v>
      </c>
      <c r="C57" s="109">
        <f>'Fy kat'!AD56</f>
        <v>1</v>
      </c>
      <c r="D57" s="110" t="str">
        <f>'Fy kat'!AE56</f>
        <v/>
      </c>
      <c r="E57" s="111" t="str">
        <f>'Fy kat'!AF56</f>
        <v/>
      </c>
      <c r="F57" s="112" t="str">
        <f>'Fy kat'!AG56</f>
        <v/>
      </c>
      <c r="G57" s="113" t="str">
        <f>'Fy kat'!AH56</f>
        <v/>
      </c>
      <c r="H57" s="114" t="str">
        <f>'Fy kat'!AI56</f>
        <v/>
      </c>
      <c r="I57" s="115">
        <f>'Fy kat'!AJ56</f>
        <v>1</v>
      </c>
      <c r="J57" s="113" t="str">
        <f>'Fy kat'!AK56</f>
        <v/>
      </c>
      <c r="K57" s="114" t="str">
        <f>'Fy kat'!AL56</f>
        <v/>
      </c>
      <c r="L57" s="115" t="str">
        <f>'Fy kat'!AM56</f>
        <v/>
      </c>
      <c r="M57" s="113" t="str">
        <f>'Fy kat'!AN56</f>
        <v/>
      </c>
      <c r="N57" s="114" t="str">
        <f>'Fy kat'!AO56</f>
        <v/>
      </c>
      <c r="O57" s="115" t="str">
        <f>'Fy kat'!AP56</f>
        <v/>
      </c>
      <c r="P57" s="113" t="str">
        <f>'Fy kat'!AQ56</f>
        <v/>
      </c>
      <c r="Q57" s="114" t="str">
        <f>'Fy kat'!AR56</f>
        <v/>
      </c>
      <c r="R57" s="115" t="str">
        <f>'Fy kat'!AS56</f>
        <v/>
      </c>
      <c r="S57" s="113" t="str">
        <f>'Fy kat'!AT56</f>
        <v/>
      </c>
      <c r="T57" s="116" t="str">
        <f>'Fy kat'!AU56</f>
        <v/>
      </c>
      <c r="U57" s="117" t="str">
        <f>'Fy kat'!AV56</f>
        <v/>
      </c>
      <c r="V57" s="113" t="str">
        <f>'Fy kat'!AW56</f>
        <v/>
      </c>
      <c r="W57" s="118" t="str">
        <f>'Fy kat'!AX56</f>
        <v/>
      </c>
      <c r="X57" s="109">
        <f>'Fy kat'!AY56</f>
        <v>1</v>
      </c>
      <c r="Y57" s="113" t="str">
        <f>'Fy kat'!AZ56</f>
        <v/>
      </c>
      <c r="Z57" s="118" t="str">
        <f>'Fy kat'!BA56</f>
        <v/>
      </c>
      <c r="AA57" s="109" t="str">
        <f>'Fy kat'!BB56</f>
        <v/>
      </c>
      <c r="AB57" s="113" t="str">
        <f>'Fy kat'!BC56</f>
        <v/>
      </c>
      <c r="AC57" s="118" t="str">
        <f>'Fy kat'!BD56</f>
        <v/>
      </c>
      <c r="AD57" s="117" t="str">
        <f>'Fy kat'!BE56</f>
        <v/>
      </c>
      <c r="AE57" s="113" t="str">
        <f>'Fy kat'!BF56</f>
        <v/>
      </c>
      <c r="AF57" s="113" t="str">
        <f>'Fy kat'!BG56</f>
        <v/>
      </c>
      <c r="AG57" s="127"/>
      <c r="AH57" s="113" t="str">
        <f>'Fy kat'!BH56</f>
        <v/>
      </c>
      <c r="AI57" s="113" t="str">
        <f>'Fy kat'!BI56</f>
        <v/>
      </c>
      <c r="AJ57" s="118" t="str">
        <f>'Fy kat'!BJ56</f>
        <v/>
      </c>
    </row>
    <row r="58" spans="2:36" x14ac:dyDescent="0.25">
      <c r="B58" s="108" t="str">
        <f>'Fy kat'!AC57</f>
        <v>14c_1</v>
      </c>
      <c r="C58" s="109" t="str">
        <f>'Fy kat'!AD57</f>
        <v/>
      </c>
      <c r="D58" s="110">
        <f>'Fy kat'!AE57</f>
        <v>1</v>
      </c>
      <c r="E58" s="111" t="str">
        <f>'Fy kat'!AF57</f>
        <v/>
      </c>
      <c r="F58" s="112" t="str">
        <f>'Fy kat'!AG57</f>
        <v/>
      </c>
      <c r="G58" s="113" t="str">
        <f>'Fy kat'!AH57</f>
        <v/>
      </c>
      <c r="H58" s="114" t="str">
        <f>'Fy kat'!AI57</f>
        <v/>
      </c>
      <c r="I58" s="115" t="str">
        <f>'Fy kat'!AJ57</f>
        <v/>
      </c>
      <c r="J58" s="113" t="str">
        <f>'Fy kat'!AK57</f>
        <v/>
      </c>
      <c r="K58" s="114" t="str">
        <f>'Fy kat'!AL57</f>
        <v/>
      </c>
      <c r="L58" s="115" t="str">
        <f>'Fy kat'!AM57</f>
        <v/>
      </c>
      <c r="M58" s="113">
        <f>'Fy kat'!AN57</f>
        <v>1</v>
      </c>
      <c r="N58" s="114" t="str">
        <f>'Fy kat'!AO57</f>
        <v/>
      </c>
      <c r="O58" s="115" t="str">
        <f>'Fy kat'!AP57</f>
        <v/>
      </c>
      <c r="P58" s="113" t="str">
        <f>'Fy kat'!AQ57</f>
        <v/>
      </c>
      <c r="Q58" s="114" t="str">
        <f>'Fy kat'!AR57</f>
        <v/>
      </c>
      <c r="R58" s="115" t="str">
        <f>'Fy kat'!AS57</f>
        <v/>
      </c>
      <c r="S58" s="113" t="str">
        <f>'Fy kat'!AT57</f>
        <v/>
      </c>
      <c r="T58" s="116" t="str">
        <f>'Fy kat'!AU57</f>
        <v/>
      </c>
      <c r="U58" s="117" t="str">
        <f>'Fy kat'!AV57</f>
        <v/>
      </c>
      <c r="V58" s="113" t="str">
        <f>'Fy kat'!AW57</f>
        <v/>
      </c>
      <c r="W58" s="118" t="str">
        <f>'Fy kat'!AX57</f>
        <v/>
      </c>
      <c r="X58" s="109" t="str">
        <f>'Fy kat'!AY57</f>
        <v/>
      </c>
      <c r="Y58" s="113">
        <f>'Fy kat'!AZ57</f>
        <v>1</v>
      </c>
      <c r="Z58" s="118" t="str">
        <f>'Fy kat'!BA57</f>
        <v/>
      </c>
      <c r="AA58" s="109" t="str">
        <f>'Fy kat'!BB57</f>
        <v/>
      </c>
      <c r="AB58" s="113" t="str">
        <f>'Fy kat'!BC57</f>
        <v/>
      </c>
      <c r="AC58" s="118" t="str">
        <f>'Fy kat'!BD57</f>
        <v/>
      </c>
      <c r="AD58" s="117" t="str">
        <f>'Fy kat'!BE57</f>
        <v/>
      </c>
      <c r="AE58" s="113" t="str">
        <f>'Fy kat'!BF57</f>
        <v/>
      </c>
      <c r="AF58" s="113" t="str">
        <f>'Fy kat'!BG57</f>
        <v/>
      </c>
      <c r="AG58" s="127"/>
      <c r="AH58" s="113" t="str">
        <f>'Fy kat'!BH57</f>
        <v/>
      </c>
      <c r="AI58" s="113">
        <f>'Fy kat'!BI57</f>
        <v>1</v>
      </c>
      <c r="AJ58" s="118" t="str">
        <f>'Fy kat'!BJ57</f>
        <v/>
      </c>
    </row>
    <row r="59" spans="2:36" x14ac:dyDescent="0.25">
      <c r="B59" s="108" t="str">
        <f>'Fy kat'!AC58</f>
        <v>14c_2</v>
      </c>
      <c r="C59" s="109" t="str">
        <f>'Fy kat'!AD58</f>
        <v/>
      </c>
      <c r="D59" s="110" t="str">
        <f>'Fy kat'!AE58</f>
        <v/>
      </c>
      <c r="E59" s="111">
        <f>'Fy kat'!AF58</f>
        <v>1</v>
      </c>
      <c r="F59" s="112" t="str">
        <f>'Fy kat'!AG58</f>
        <v/>
      </c>
      <c r="G59" s="113" t="str">
        <f>'Fy kat'!AH58</f>
        <v/>
      </c>
      <c r="H59" s="114" t="str">
        <f>'Fy kat'!AI58</f>
        <v/>
      </c>
      <c r="I59" s="115" t="str">
        <f>'Fy kat'!AJ58</f>
        <v/>
      </c>
      <c r="J59" s="113" t="str">
        <f>'Fy kat'!AK58</f>
        <v/>
      </c>
      <c r="K59" s="114">
        <f>'Fy kat'!AL58</f>
        <v>1</v>
      </c>
      <c r="L59" s="115" t="str">
        <f>'Fy kat'!AM58</f>
        <v/>
      </c>
      <c r="M59" s="113" t="str">
        <f>'Fy kat'!AN58</f>
        <v/>
      </c>
      <c r="N59" s="114" t="str">
        <f>'Fy kat'!AO58</f>
        <v/>
      </c>
      <c r="O59" s="115" t="str">
        <f>'Fy kat'!AP58</f>
        <v/>
      </c>
      <c r="P59" s="113" t="str">
        <f>'Fy kat'!AQ58</f>
        <v/>
      </c>
      <c r="Q59" s="114" t="str">
        <f>'Fy kat'!AR58</f>
        <v/>
      </c>
      <c r="R59" s="115" t="str">
        <f>'Fy kat'!AS58</f>
        <v/>
      </c>
      <c r="S59" s="113" t="str">
        <f>'Fy kat'!AT58</f>
        <v/>
      </c>
      <c r="T59" s="116" t="str">
        <f>'Fy kat'!AU58</f>
        <v/>
      </c>
      <c r="U59" s="117" t="str">
        <f>'Fy kat'!AV58</f>
        <v/>
      </c>
      <c r="V59" s="113" t="str">
        <f>'Fy kat'!AW58</f>
        <v/>
      </c>
      <c r="W59" s="118" t="str">
        <f>'Fy kat'!AX58</f>
        <v/>
      </c>
      <c r="X59" s="109" t="str">
        <f>'Fy kat'!AY58</f>
        <v/>
      </c>
      <c r="Y59" s="113" t="str">
        <f>'Fy kat'!AZ58</f>
        <v/>
      </c>
      <c r="Z59" s="118">
        <f>'Fy kat'!BA58</f>
        <v>1</v>
      </c>
      <c r="AA59" s="109" t="str">
        <f>'Fy kat'!BB58</f>
        <v/>
      </c>
      <c r="AB59" s="113" t="str">
        <f>'Fy kat'!BC58</f>
        <v/>
      </c>
      <c r="AC59" s="118" t="str">
        <f>'Fy kat'!BD58</f>
        <v/>
      </c>
      <c r="AD59" s="117" t="str">
        <f>'Fy kat'!BE58</f>
        <v/>
      </c>
      <c r="AE59" s="113" t="str">
        <f>'Fy kat'!BF58</f>
        <v/>
      </c>
      <c r="AF59" s="113" t="str">
        <f>'Fy kat'!BG58</f>
        <v/>
      </c>
      <c r="AG59" s="127"/>
      <c r="AH59" s="113" t="str">
        <f>'Fy kat'!BH58</f>
        <v/>
      </c>
      <c r="AI59" s="113" t="str">
        <f>'Fy kat'!BI58</f>
        <v/>
      </c>
      <c r="AJ59" s="118">
        <f>'Fy kat'!BJ58</f>
        <v>1</v>
      </c>
    </row>
    <row r="60" spans="2:36" x14ac:dyDescent="0.25">
      <c r="B60" s="108" t="str">
        <f>'Fy kat'!AC59</f>
        <v>14c_3</v>
      </c>
      <c r="C60" s="109" t="str">
        <f>'Fy kat'!AD59</f>
        <v/>
      </c>
      <c r="D60" s="110" t="str">
        <f>'Fy kat'!AE59</f>
        <v/>
      </c>
      <c r="E60" s="111">
        <f>'Fy kat'!AF59</f>
        <v>1</v>
      </c>
      <c r="F60" s="112" t="str">
        <f>'Fy kat'!AG59</f>
        <v/>
      </c>
      <c r="G60" s="113" t="str">
        <f>'Fy kat'!AH59</f>
        <v/>
      </c>
      <c r="H60" s="114" t="str">
        <f>'Fy kat'!AI59</f>
        <v/>
      </c>
      <c r="I60" s="115" t="str">
        <f>'Fy kat'!AJ59</f>
        <v/>
      </c>
      <c r="J60" s="113" t="str">
        <f>'Fy kat'!AK59</f>
        <v/>
      </c>
      <c r="K60" s="114" t="str">
        <f>'Fy kat'!AL59</f>
        <v/>
      </c>
      <c r="L60" s="115" t="str">
        <f>'Fy kat'!AM59</f>
        <v/>
      </c>
      <c r="M60" s="113" t="str">
        <f>'Fy kat'!AN59</f>
        <v/>
      </c>
      <c r="N60" s="114" t="str">
        <f>'Fy kat'!AO59</f>
        <v/>
      </c>
      <c r="O60" s="115" t="str">
        <f>'Fy kat'!AP59</f>
        <v/>
      </c>
      <c r="P60" s="113" t="str">
        <f>'Fy kat'!AQ59</f>
        <v/>
      </c>
      <c r="Q60" s="114" t="str">
        <f>'Fy kat'!AR59</f>
        <v/>
      </c>
      <c r="R60" s="115" t="str">
        <f>'Fy kat'!AS59</f>
        <v/>
      </c>
      <c r="S60" s="113" t="str">
        <f>'Fy kat'!AT59</f>
        <v/>
      </c>
      <c r="T60" s="116">
        <f>'Fy kat'!AU59</f>
        <v>1</v>
      </c>
      <c r="U60" s="117" t="str">
        <f>'Fy kat'!AV59</f>
        <v/>
      </c>
      <c r="V60" s="113" t="str">
        <f>'Fy kat'!AW59</f>
        <v/>
      </c>
      <c r="W60" s="118" t="str">
        <f>'Fy kat'!AX59</f>
        <v/>
      </c>
      <c r="X60" s="109" t="str">
        <f>'Fy kat'!AY59</f>
        <v/>
      </c>
      <c r="Y60" s="113" t="str">
        <f>'Fy kat'!AZ59</f>
        <v/>
      </c>
      <c r="Z60" s="118">
        <f>'Fy kat'!BA59</f>
        <v>1</v>
      </c>
      <c r="AA60" s="109" t="str">
        <f>'Fy kat'!BB59</f>
        <v/>
      </c>
      <c r="AB60" s="113" t="str">
        <f>'Fy kat'!BC59</f>
        <v/>
      </c>
      <c r="AC60" s="118" t="str">
        <f>'Fy kat'!BD59</f>
        <v/>
      </c>
      <c r="AD60" s="117" t="str">
        <f>'Fy kat'!BE59</f>
        <v/>
      </c>
      <c r="AE60" s="113" t="str">
        <f>'Fy kat'!BF59</f>
        <v/>
      </c>
      <c r="AF60" s="113" t="str">
        <f>'Fy kat'!BG59</f>
        <v/>
      </c>
      <c r="AG60" s="127"/>
      <c r="AH60" s="113" t="str">
        <f>'Fy kat'!BH59</f>
        <v/>
      </c>
      <c r="AI60" s="113" t="str">
        <f>'Fy kat'!BI59</f>
        <v/>
      </c>
      <c r="AJ60" s="118">
        <f>'Fy kat'!BJ59</f>
        <v>1</v>
      </c>
    </row>
    <row r="61" spans="2:36" x14ac:dyDescent="0.25">
      <c r="B61" s="108" t="str">
        <f>'Fy kat'!AC60</f>
        <v>15_1</v>
      </c>
      <c r="C61" s="109" t="str">
        <f>'Fy kat'!AD60</f>
        <v/>
      </c>
      <c r="D61" s="110">
        <f>'Fy kat'!AE60</f>
        <v>1</v>
      </c>
      <c r="E61" s="111" t="str">
        <f>'Fy kat'!AF60</f>
        <v/>
      </c>
      <c r="F61" s="112" t="str">
        <f>'Fy kat'!AG60</f>
        <v/>
      </c>
      <c r="G61" s="113" t="str">
        <f>'Fy kat'!AH60</f>
        <v/>
      </c>
      <c r="H61" s="114" t="str">
        <f>'Fy kat'!AI60</f>
        <v/>
      </c>
      <c r="I61" s="115" t="str">
        <f>'Fy kat'!AJ60</f>
        <v/>
      </c>
      <c r="J61" s="113">
        <f>'Fy kat'!AK60</f>
        <v>1</v>
      </c>
      <c r="K61" s="114" t="str">
        <f>'Fy kat'!AL60</f>
        <v/>
      </c>
      <c r="L61" s="115" t="str">
        <f>'Fy kat'!AM60</f>
        <v/>
      </c>
      <c r="M61" s="113" t="str">
        <f>'Fy kat'!AN60</f>
        <v/>
      </c>
      <c r="N61" s="114" t="str">
        <f>'Fy kat'!AO60</f>
        <v/>
      </c>
      <c r="O61" s="115" t="str">
        <f>'Fy kat'!AP60</f>
        <v/>
      </c>
      <c r="P61" s="113" t="str">
        <f>'Fy kat'!AQ60</f>
        <v/>
      </c>
      <c r="Q61" s="114" t="str">
        <f>'Fy kat'!AR60</f>
        <v/>
      </c>
      <c r="R61" s="115" t="str">
        <f>'Fy kat'!AS60</f>
        <v/>
      </c>
      <c r="S61" s="113" t="str">
        <f>'Fy kat'!AT60</f>
        <v/>
      </c>
      <c r="T61" s="116" t="str">
        <f>'Fy kat'!AU60</f>
        <v/>
      </c>
      <c r="U61" s="117" t="str">
        <f>'Fy kat'!AV60</f>
        <v/>
      </c>
      <c r="V61" s="113" t="str">
        <f>'Fy kat'!AW60</f>
        <v/>
      </c>
      <c r="W61" s="118" t="str">
        <f>'Fy kat'!AX60</f>
        <v/>
      </c>
      <c r="X61" s="109" t="str">
        <f>'Fy kat'!AY60</f>
        <v/>
      </c>
      <c r="Y61" s="113">
        <f>'Fy kat'!AZ60</f>
        <v>1</v>
      </c>
      <c r="Z61" s="118" t="str">
        <f>'Fy kat'!BA60</f>
        <v/>
      </c>
      <c r="AA61" s="109" t="str">
        <f>'Fy kat'!BB60</f>
        <v/>
      </c>
      <c r="AB61" s="113" t="str">
        <f>'Fy kat'!BC60</f>
        <v/>
      </c>
      <c r="AC61" s="118" t="str">
        <f>'Fy kat'!BD60</f>
        <v/>
      </c>
      <c r="AD61" s="117" t="str">
        <f>'Fy kat'!BE60</f>
        <v/>
      </c>
      <c r="AE61" s="113" t="str">
        <f>'Fy kat'!BF60</f>
        <v/>
      </c>
      <c r="AF61" s="113" t="str">
        <f>'Fy kat'!BG60</f>
        <v/>
      </c>
      <c r="AG61" s="127"/>
      <c r="AH61" s="113" t="str">
        <f>'Fy kat'!BH60</f>
        <v/>
      </c>
      <c r="AI61" s="113" t="str">
        <f>'Fy kat'!BI60</f>
        <v/>
      </c>
      <c r="AJ61" s="118" t="str">
        <f>'Fy kat'!BJ60</f>
        <v/>
      </c>
    </row>
    <row r="62" spans="2:36" x14ac:dyDescent="0.25">
      <c r="B62" s="108" t="str">
        <f>'Fy kat'!AC61</f>
        <v>15_2</v>
      </c>
      <c r="C62" s="109" t="str">
        <f>'Fy kat'!AD61</f>
        <v/>
      </c>
      <c r="D62" s="110" t="str">
        <f>'Fy kat'!AE61</f>
        <v/>
      </c>
      <c r="E62" s="111">
        <f>'Fy kat'!AF61</f>
        <v>1</v>
      </c>
      <c r="F62" s="112" t="str">
        <f>'Fy kat'!AG61</f>
        <v/>
      </c>
      <c r="G62" s="113" t="str">
        <f>'Fy kat'!AH61</f>
        <v/>
      </c>
      <c r="H62" s="114">
        <f>'Fy kat'!AI61</f>
        <v>1</v>
      </c>
      <c r="I62" s="115" t="str">
        <f>'Fy kat'!AJ61</f>
        <v/>
      </c>
      <c r="J62" s="113" t="str">
        <f>'Fy kat'!AK61</f>
        <v/>
      </c>
      <c r="K62" s="114" t="str">
        <f>'Fy kat'!AL61</f>
        <v/>
      </c>
      <c r="L62" s="115" t="str">
        <f>'Fy kat'!AM61</f>
        <v/>
      </c>
      <c r="M62" s="113" t="str">
        <f>'Fy kat'!AN61</f>
        <v/>
      </c>
      <c r="N62" s="114" t="str">
        <f>'Fy kat'!AO61</f>
        <v/>
      </c>
      <c r="O62" s="115" t="str">
        <f>'Fy kat'!AP61</f>
        <v/>
      </c>
      <c r="P62" s="113" t="str">
        <f>'Fy kat'!AQ61</f>
        <v/>
      </c>
      <c r="Q62" s="114" t="str">
        <f>'Fy kat'!AR61</f>
        <v/>
      </c>
      <c r="R62" s="115" t="str">
        <f>'Fy kat'!AS61</f>
        <v/>
      </c>
      <c r="S62" s="113" t="str">
        <f>'Fy kat'!AT61</f>
        <v/>
      </c>
      <c r="T62" s="116" t="str">
        <f>'Fy kat'!AU61</f>
        <v/>
      </c>
      <c r="U62" s="117" t="str">
        <f>'Fy kat'!AV61</f>
        <v/>
      </c>
      <c r="V62" s="113" t="str">
        <f>'Fy kat'!AW61</f>
        <v/>
      </c>
      <c r="W62" s="118" t="str">
        <f>'Fy kat'!AX61</f>
        <v/>
      </c>
      <c r="X62" s="109" t="str">
        <f>'Fy kat'!AY61</f>
        <v/>
      </c>
      <c r="Y62" s="113" t="str">
        <f>'Fy kat'!AZ61</f>
        <v/>
      </c>
      <c r="Z62" s="118">
        <f>'Fy kat'!BA61</f>
        <v>1</v>
      </c>
      <c r="AA62" s="109" t="str">
        <f>'Fy kat'!BB61</f>
        <v/>
      </c>
      <c r="AB62" s="113" t="str">
        <f>'Fy kat'!BC61</f>
        <v/>
      </c>
      <c r="AC62" s="118" t="str">
        <f>'Fy kat'!BD61</f>
        <v/>
      </c>
      <c r="AD62" s="117" t="str">
        <f>'Fy kat'!BE61</f>
        <v/>
      </c>
      <c r="AE62" s="113" t="str">
        <f>'Fy kat'!BF61</f>
        <v/>
      </c>
      <c r="AF62" s="113" t="str">
        <f>'Fy kat'!BG61</f>
        <v/>
      </c>
      <c r="AG62" s="127"/>
      <c r="AH62" s="113" t="str">
        <f>'Fy kat'!BH61</f>
        <v/>
      </c>
      <c r="AI62" s="113" t="str">
        <f>'Fy kat'!BI61</f>
        <v/>
      </c>
      <c r="AJ62" s="118" t="str">
        <f>'Fy kat'!BJ61</f>
        <v/>
      </c>
    </row>
    <row r="63" spans="2:36" x14ac:dyDescent="0.25">
      <c r="B63" s="108" t="str">
        <f>'Fy kat'!AC62</f>
        <v>15_3</v>
      </c>
      <c r="C63" s="109" t="str">
        <f>'Fy kat'!AD62</f>
        <v/>
      </c>
      <c r="D63" s="110" t="str">
        <f>'Fy kat'!AE62</f>
        <v/>
      </c>
      <c r="E63" s="111">
        <f>'Fy kat'!AF62</f>
        <v>1</v>
      </c>
      <c r="F63" s="112" t="str">
        <f>'Fy kat'!AG62</f>
        <v/>
      </c>
      <c r="G63" s="113" t="str">
        <f>'Fy kat'!AH62</f>
        <v/>
      </c>
      <c r="H63" s="114">
        <f>'Fy kat'!AI62</f>
        <v>1</v>
      </c>
      <c r="I63" s="115" t="str">
        <f>'Fy kat'!AJ62</f>
        <v/>
      </c>
      <c r="J63" s="113" t="str">
        <f>'Fy kat'!AK62</f>
        <v/>
      </c>
      <c r="K63" s="114" t="str">
        <f>'Fy kat'!AL62</f>
        <v/>
      </c>
      <c r="L63" s="115" t="str">
        <f>'Fy kat'!AM62</f>
        <v/>
      </c>
      <c r="M63" s="113" t="str">
        <f>'Fy kat'!AN62</f>
        <v/>
      </c>
      <c r="N63" s="114" t="str">
        <f>'Fy kat'!AO62</f>
        <v/>
      </c>
      <c r="O63" s="115" t="str">
        <f>'Fy kat'!AP62</f>
        <v/>
      </c>
      <c r="P63" s="113" t="str">
        <f>'Fy kat'!AQ62</f>
        <v/>
      </c>
      <c r="Q63" s="114" t="str">
        <f>'Fy kat'!AR62</f>
        <v/>
      </c>
      <c r="R63" s="115" t="str">
        <f>'Fy kat'!AS62</f>
        <v/>
      </c>
      <c r="S63" s="113" t="str">
        <f>'Fy kat'!AT62</f>
        <v/>
      </c>
      <c r="T63" s="116" t="str">
        <f>'Fy kat'!AU62</f>
        <v/>
      </c>
      <c r="U63" s="117" t="str">
        <f>'Fy kat'!AV62</f>
        <v/>
      </c>
      <c r="V63" s="113" t="str">
        <f>'Fy kat'!AW62</f>
        <v/>
      </c>
      <c r="W63" s="118" t="str">
        <f>'Fy kat'!AX62</f>
        <v/>
      </c>
      <c r="X63" s="109" t="str">
        <f>'Fy kat'!AY62</f>
        <v/>
      </c>
      <c r="Y63" s="113" t="str">
        <f>'Fy kat'!AZ62</f>
        <v/>
      </c>
      <c r="Z63" s="118">
        <f>'Fy kat'!BA62</f>
        <v>1</v>
      </c>
      <c r="AA63" s="109" t="str">
        <f>'Fy kat'!BB62</f>
        <v/>
      </c>
      <c r="AB63" s="113" t="str">
        <f>'Fy kat'!BC62</f>
        <v/>
      </c>
      <c r="AC63" s="118" t="str">
        <f>'Fy kat'!BD62</f>
        <v/>
      </c>
      <c r="AD63" s="117" t="str">
        <f>'Fy kat'!BE62</f>
        <v/>
      </c>
      <c r="AE63" s="113" t="str">
        <f>'Fy kat'!BF62</f>
        <v/>
      </c>
      <c r="AF63" s="113" t="str">
        <f>'Fy kat'!BG62</f>
        <v/>
      </c>
      <c r="AG63" s="127"/>
      <c r="AH63" s="113" t="str">
        <f>'Fy kat'!BH62</f>
        <v/>
      </c>
      <c r="AI63" s="113" t="str">
        <f>'Fy kat'!BI62</f>
        <v/>
      </c>
      <c r="AJ63" s="118" t="str">
        <f>'Fy kat'!BJ62</f>
        <v/>
      </c>
    </row>
    <row r="64" spans="2:36" x14ac:dyDescent="0.25">
      <c r="B64" s="108" t="str">
        <f>'Fy kat'!AC63</f>
        <v>16a_1</v>
      </c>
      <c r="C64" s="109">
        <f>'Fy kat'!AD63</f>
        <v>1</v>
      </c>
      <c r="D64" s="110" t="str">
        <f>'Fy kat'!AE63</f>
        <v/>
      </c>
      <c r="E64" s="111" t="str">
        <f>'Fy kat'!AF63</f>
        <v/>
      </c>
      <c r="F64" s="112">
        <f>'Fy kat'!AG63</f>
        <v>1</v>
      </c>
      <c r="G64" s="113" t="str">
        <f>'Fy kat'!AH63</f>
        <v/>
      </c>
      <c r="H64" s="114" t="str">
        <f>'Fy kat'!AI63</f>
        <v/>
      </c>
      <c r="I64" s="115" t="str">
        <f>'Fy kat'!AJ63</f>
        <v/>
      </c>
      <c r="J64" s="113" t="str">
        <f>'Fy kat'!AK63</f>
        <v/>
      </c>
      <c r="K64" s="114" t="str">
        <f>'Fy kat'!AL63</f>
        <v/>
      </c>
      <c r="L64" s="115" t="str">
        <f>'Fy kat'!AM63</f>
        <v/>
      </c>
      <c r="M64" s="113" t="str">
        <f>'Fy kat'!AN63</f>
        <v/>
      </c>
      <c r="N64" s="114" t="str">
        <f>'Fy kat'!AO63</f>
        <v/>
      </c>
      <c r="O64" s="115" t="str">
        <f>'Fy kat'!AP63</f>
        <v/>
      </c>
      <c r="P64" s="113" t="str">
        <f>'Fy kat'!AQ63</f>
        <v/>
      </c>
      <c r="Q64" s="114" t="str">
        <f>'Fy kat'!AR63</f>
        <v/>
      </c>
      <c r="R64" s="115" t="str">
        <f>'Fy kat'!AS63</f>
        <v/>
      </c>
      <c r="S64" s="113" t="str">
        <f>'Fy kat'!AT63</f>
        <v/>
      </c>
      <c r="T64" s="116" t="str">
        <f>'Fy kat'!AU63</f>
        <v/>
      </c>
      <c r="U64" s="117" t="str">
        <f>'Fy kat'!AV63</f>
        <v/>
      </c>
      <c r="V64" s="113" t="str">
        <f>'Fy kat'!AW63</f>
        <v/>
      </c>
      <c r="W64" s="118" t="str">
        <f>'Fy kat'!AX63</f>
        <v/>
      </c>
      <c r="X64" s="109" t="str">
        <f>'Fy kat'!AY63</f>
        <v/>
      </c>
      <c r="Y64" s="113" t="str">
        <f>'Fy kat'!AZ63</f>
        <v/>
      </c>
      <c r="Z64" s="118" t="str">
        <f>'Fy kat'!BA63</f>
        <v/>
      </c>
      <c r="AA64" s="109">
        <f>'Fy kat'!BB63</f>
        <v>1</v>
      </c>
      <c r="AB64" s="113" t="str">
        <f>'Fy kat'!BC63</f>
        <v/>
      </c>
      <c r="AC64" s="118" t="str">
        <f>'Fy kat'!BD63</f>
        <v/>
      </c>
      <c r="AD64" s="117" t="str">
        <f>'Fy kat'!BE63</f>
        <v/>
      </c>
      <c r="AE64" s="113" t="str">
        <f>'Fy kat'!BF63</f>
        <v/>
      </c>
      <c r="AF64" s="113" t="str">
        <f>'Fy kat'!BG63</f>
        <v/>
      </c>
      <c r="AG64" s="127"/>
      <c r="AH64" s="113" t="str">
        <f>'Fy kat'!BH63</f>
        <v/>
      </c>
      <c r="AI64" s="113" t="str">
        <f>'Fy kat'!BI63</f>
        <v/>
      </c>
      <c r="AJ64" s="118" t="str">
        <f>'Fy kat'!BJ63</f>
        <v/>
      </c>
    </row>
    <row r="65" spans="2:36" x14ac:dyDescent="0.25">
      <c r="B65" s="108" t="str">
        <f>'Fy kat'!AC64</f>
        <v>16b_1</v>
      </c>
      <c r="C65" s="109">
        <f>'Fy kat'!AD64</f>
        <v>1</v>
      </c>
      <c r="D65" s="110" t="str">
        <f>'Fy kat'!AE64</f>
        <v/>
      </c>
      <c r="E65" s="111" t="str">
        <f>'Fy kat'!AF64</f>
        <v/>
      </c>
      <c r="F65" s="112">
        <f>'Fy kat'!AG64</f>
        <v>1</v>
      </c>
      <c r="G65" s="113" t="str">
        <f>'Fy kat'!AH64</f>
        <v/>
      </c>
      <c r="H65" s="114" t="str">
        <f>'Fy kat'!AI64</f>
        <v/>
      </c>
      <c r="I65" s="115" t="str">
        <f>'Fy kat'!AJ64</f>
        <v/>
      </c>
      <c r="J65" s="113" t="str">
        <f>'Fy kat'!AK64</f>
        <v/>
      </c>
      <c r="K65" s="114" t="str">
        <f>'Fy kat'!AL64</f>
        <v/>
      </c>
      <c r="L65" s="115" t="str">
        <f>'Fy kat'!AM64</f>
        <v/>
      </c>
      <c r="M65" s="113" t="str">
        <f>'Fy kat'!AN64</f>
        <v/>
      </c>
      <c r="N65" s="114" t="str">
        <f>'Fy kat'!AO64</f>
        <v/>
      </c>
      <c r="O65" s="115" t="str">
        <f>'Fy kat'!AP64</f>
        <v/>
      </c>
      <c r="P65" s="113" t="str">
        <f>'Fy kat'!AQ64</f>
        <v/>
      </c>
      <c r="Q65" s="114" t="str">
        <f>'Fy kat'!AR64</f>
        <v/>
      </c>
      <c r="R65" s="115" t="str">
        <f>'Fy kat'!AS64</f>
        <v/>
      </c>
      <c r="S65" s="113" t="str">
        <f>'Fy kat'!AT64</f>
        <v/>
      </c>
      <c r="T65" s="116" t="str">
        <f>'Fy kat'!AU64</f>
        <v/>
      </c>
      <c r="U65" s="117" t="str">
        <f>'Fy kat'!AV64</f>
        <v/>
      </c>
      <c r="V65" s="113" t="str">
        <f>'Fy kat'!AW64</f>
        <v/>
      </c>
      <c r="W65" s="118" t="str">
        <f>'Fy kat'!AX64</f>
        <v/>
      </c>
      <c r="X65" s="109">
        <f>'Fy kat'!AY64</f>
        <v>1</v>
      </c>
      <c r="Y65" s="113" t="str">
        <f>'Fy kat'!AZ64</f>
        <v/>
      </c>
      <c r="Z65" s="118" t="str">
        <f>'Fy kat'!BA64</f>
        <v/>
      </c>
      <c r="AA65" s="109" t="str">
        <f>'Fy kat'!BB64</f>
        <v/>
      </c>
      <c r="AB65" s="113" t="str">
        <f>'Fy kat'!BC64</f>
        <v/>
      </c>
      <c r="AC65" s="118" t="str">
        <f>'Fy kat'!BD64</f>
        <v/>
      </c>
      <c r="AD65" s="117" t="str">
        <f>'Fy kat'!BE64</f>
        <v/>
      </c>
      <c r="AE65" s="113" t="str">
        <f>'Fy kat'!BF64</f>
        <v/>
      </c>
      <c r="AF65" s="113" t="str">
        <f>'Fy kat'!BG64</f>
        <v/>
      </c>
      <c r="AG65" s="127"/>
      <c r="AH65" s="113" t="str">
        <f>'Fy kat'!BH64</f>
        <v/>
      </c>
      <c r="AI65" s="113" t="str">
        <f>'Fy kat'!BI64</f>
        <v/>
      </c>
      <c r="AJ65" s="118" t="str">
        <f>'Fy kat'!BJ64</f>
        <v/>
      </c>
    </row>
    <row r="66" spans="2:36" x14ac:dyDescent="0.25">
      <c r="B66" s="108" t="str">
        <f>'Fy kat'!AC65</f>
        <v>16b_2</v>
      </c>
      <c r="C66" s="109" t="str">
        <f>'Fy kat'!AD65</f>
        <v/>
      </c>
      <c r="D66" s="110">
        <f>'Fy kat'!AE65</f>
        <v>1</v>
      </c>
      <c r="E66" s="111" t="str">
        <f>'Fy kat'!AF65</f>
        <v/>
      </c>
      <c r="F66" s="112" t="str">
        <f>'Fy kat'!AG65</f>
        <v/>
      </c>
      <c r="G66" s="113" t="str">
        <f>'Fy kat'!AH65</f>
        <v/>
      </c>
      <c r="H66" s="114" t="str">
        <f>'Fy kat'!AI65</f>
        <v/>
      </c>
      <c r="I66" s="115" t="str">
        <f>'Fy kat'!AJ65</f>
        <v/>
      </c>
      <c r="J66" s="113">
        <f>'Fy kat'!AK65</f>
        <v>1</v>
      </c>
      <c r="K66" s="114" t="str">
        <f>'Fy kat'!AL65</f>
        <v/>
      </c>
      <c r="L66" s="115" t="str">
        <f>'Fy kat'!AM65</f>
        <v/>
      </c>
      <c r="M66" s="113" t="str">
        <f>'Fy kat'!AN65</f>
        <v/>
      </c>
      <c r="N66" s="114" t="str">
        <f>'Fy kat'!AO65</f>
        <v/>
      </c>
      <c r="O66" s="115" t="str">
        <f>'Fy kat'!AP65</f>
        <v/>
      </c>
      <c r="P66" s="113" t="str">
        <f>'Fy kat'!AQ65</f>
        <v/>
      </c>
      <c r="Q66" s="114" t="str">
        <f>'Fy kat'!AR65</f>
        <v/>
      </c>
      <c r="R66" s="115" t="str">
        <f>'Fy kat'!AS65</f>
        <v/>
      </c>
      <c r="S66" s="113" t="str">
        <f>'Fy kat'!AT65</f>
        <v/>
      </c>
      <c r="T66" s="116" t="str">
        <f>'Fy kat'!AU65</f>
        <v/>
      </c>
      <c r="U66" s="117" t="str">
        <f>'Fy kat'!AV65</f>
        <v/>
      </c>
      <c r="V66" s="113" t="str">
        <f>'Fy kat'!AW65</f>
        <v/>
      </c>
      <c r="W66" s="118" t="str">
        <f>'Fy kat'!AX65</f>
        <v/>
      </c>
      <c r="X66" s="109" t="str">
        <f>'Fy kat'!AY65</f>
        <v/>
      </c>
      <c r="Y66" s="113">
        <f>'Fy kat'!AZ65</f>
        <v>1</v>
      </c>
      <c r="Z66" s="118" t="str">
        <f>'Fy kat'!BA65</f>
        <v/>
      </c>
      <c r="AA66" s="109" t="str">
        <f>'Fy kat'!BB65</f>
        <v/>
      </c>
      <c r="AB66" s="113" t="str">
        <f>'Fy kat'!BC65</f>
        <v/>
      </c>
      <c r="AC66" s="118" t="str">
        <f>'Fy kat'!BD65</f>
        <v/>
      </c>
      <c r="AD66" s="117" t="str">
        <f>'Fy kat'!BE65</f>
        <v/>
      </c>
      <c r="AE66" s="113" t="str">
        <f>'Fy kat'!BF65</f>
        <v/>
      </c>
      <c r="AF66" s="113" t="str">
        <f>'Fy kat'!BG65</f>
        <v/>
      </c>
      <c r="AG66" s="127"/>
      <c r="AH66" s="113" t="str">
        <f>'Fy kat'!BH65</f>
        <v/>
      </c>
      <c r="AI66" s="113" t="str">
        <f>'Fy kat'!BI65</f>
        <v/>
      </c>
      <c r="AJ66" s="118" t="str">
        <f>'Fy kat'!BJ65</f>
        <v/>
      </c>
    </row>
    <row r="67" spans="2:36" x14ac:dyDescent="0.25">
      <c r="B67" s="108" t="str">
        <f>'Fy kat'!AC66</f>
        <v>16c_1</v>
      </c>
      <c r="C67" s="109" t="str">
        <f>'Fy kat'!AD66</f>
        <v/>
      </c>
      <c r="D67" s="110" t="str">
        <f>'Fy kat'!AE66</f>
        <v/>
      </c>
      <c r="E67" s="111">
        <f>'Fy kat'!AF66</f>
        <v>1</v>
      </c>
      <c r="F67" s="112" t="str">
        <f>'Fy kat'!AG66</f>
        <v/>
      </c>
      <c r="G67" s="113" t="str">
        <f>'Fy kat'!AH66</f>
        <v/>
      </c>
      <c r="H67" s="114" t="str">
        <f>'Fy kat'!AI66</f>
        <v/>
      </c>
      <c r="I67" s="115" t="str">
        <f>'Fy kat'!AJ66</f>
        <v/>
      </c>
      <c r="J67" s="113" t="str">
        <f>'Fy kat'!AK66</f>
        <v/>
      </c>
      <c r="K67" s="114">
        <f>'Fy kat'!AL66</f>
        <v>1</v>
      </c>
      <c r="L67" s="115" t="str">
        <f>'Fy kat'!AM66</f>
        <v/>
      </c>
      <c r="M67" s="113" t="str">
        <f>'Fy kat'!AN66</f>
        <v/>
      </c>
      <c r="N67" s="114" t="str">
        <f>'Fy kat'!AO66</f>
        <v/>
      </c>
      <c r="O67" s="115" t="str">
        <f>'Fy kat'!AP66</f>
        <v/>
      </c>
      <c r="P67" s="113" t="str">
        <f>'Fy kat'!AQ66</f>
        <v/>
      </c>
      <c r="Q67" s="114" t="str">
        <f>'Fy kat'!AR66</f>
        <v/>
      </c>
      <c r="R67" s="115" t="str">
        <f>'Fy kat'!AS66</f>
        <v/>
      </c>
      <c r="S67" s="113" t="str">
        <f>'Fy kat'!AT66</f>
        <v/>
      </c>
      <c r="T67" s="116" t="str">
        <f>'Fy kat'!AU66</f>
        <v/>
      </c>
      <c r="U67" s="117" t="str">
        <f>'Fy kat'!AV66</f>
        <v/>
      </c>
      <c r="V67" s="113" t="str">
        <f>'Fy kat'!AW66</f>
        <v/>
      </c>
      <c r="W67" s="118" t="str">
        <f>'Fy kat'!AX66</f>
        <v/>
      </c>
      <c r="X67" s="109" t="str">
        <f>'Fy kat'!AY66</f>
        <v/>
      </c>
      <c r="Y67" s="113" t="str">
        <f>'Fy kat'!AZ66</f>
        <v/>
      </c>
      <c r="Z67" s="118" t="str">
        <f>'Fy kat'!BA66</f>
        <v/>
      </c>
      <c r="AA67" s="109" t="str">
        <f>'Fy kat'!BB66</f>
        <v/>
      </c>
      <c r="AB67" s="113" t="str">
        <f>'Fy kat'!BC66</f>
        <v/>
      </c>
      <c r="AC67" s="118">
        <f>'Fy kat'!BD66</f>
        <v>1</v>
      </c>
      <c r="AD67" s="117" t="str">
        <f>'Fy kat'!BE66</f>
        <v/>
      </c>
      <c r="AE67" s="113" t="str">
        <f>'Fy kat'!BF66</f>
        <v/>
      </c>
      <c r="AF67" s="113" t="str">
        <f>'Fy kat'!BG66</f>
        <v/>
      </c>
      <c r="AG67" s="127"/>
      <c r="AH67" s="113" t="str">
        <f>'Fy kat'!BH66</f>
        <v/>
      </c>
      <c r="AI67" s="113" t="str">
        <f>'Fy kat'!BI66</f>
        <v/>
      </c>
      <c r="AJ67" s="118" t="str">
        <f>'Fy kat'!BJ66</f>
        <v/>
      </c>
    </row>
    <row r="68" spans="2:36" x14ac:dyDescent="0.25">
      <c r="B68" s="108" t="str">
        <f>'Fy kat'!AC67</f>
        <v>16c_2</v>
      </c>
      <c r="C68" s="109" t="str">
        <f>'Fy kat'!AD67</f>
        <v/>
      </c>
      <c r="D68" s="110" t="str">
        <f>'Fy kat'!AE67</f>
        <v/>
      </c>
      <c r="E68" s="111">
        <f>'Fy kat'!AF67</f>
        <v>1</v>
      </c>
      <c r="F68" s="112" t="str">
        <f>'Fy kat'!AG67</f>
        <v/>
      </c>
      <c r="G68" s="113" t="str">
        <f>'Fy kat'!AH67</f>
        <v/>
      </c>
      <c r="H68" s="114" t="str">
        <f>'Fy kat'!AI67</f>
        <v/>
      </c>
      <c r="I68" s="115" t="str">
        <f>'Fy kat'!AJ67</f>
        <v/>
      </c>
      <c r="J68" s="113" t="str">
        <f>'Fy kat'!AK67</f>
        <v/>
      </c>
      <c r="K68" s="114">
        <f>'Fy kat'!AL67</f>
        <v>1</v>
      </c>
      <c r="L68" s="115" t="str">
        <f>'Fy kat'!AM67</f>
        <v/>
      </c>
      <c r="M68" s="113" t="str">
        <f>'Fy kat'!AN67</f>
        <v/>
      </c>
      <c r="N68" s="114" t="str">
        <f>'Fy kat'!AO67</f>
        <v/>
      </c>
      <c r="O68" s="115" t="str">
        <f>'Fy kat'!AP67</f>
        <v/>
      </c>
      <c r="P68" s="113" t="str">
        <f>'Fy kat'!AQ67</f>
        <v/>
      </c>
      <c r="Q68" s="114" t="str">
        <f>'Fy kat'!AR67</f>
        <v/>
      </c>
      <c r="R68" s="115" t="str">
        <f>'Fy kat'!AS67</f>
        <v/>
      </c>
      <c r="S68" s="113" t="str">
        <f>'Fy kat'!AT67</f>
        <v/>
      </c>
      <c r="T68" s="116" t="str">
        <f>'Fy kat'!AU67</f>
        <v/>
      </c>
      <c r="U68" s="117" t="str">
        <f>'Fy kat'!AV67</f>
        <v/>
      </c>
      <c r="V68" s="113" t="str">
        <f>'Fy kat'!AW67</f>
        <v/>
      </c>
      <c r="W68" s="118" t="str">
        <f>'Fy kat'!AX67</f>
        <v/>
      </c>
      <c r="X68" s="109" t="str">
        <f>'Fy kat'!AY67</f>
        <v/>
      </c>
      <c r="Y68" s="113" t="str">
        <f>'Fy kat'!AZ67</f>
        <v/>
      </c>
      <c r="Z68" s="118" t="str">
        <f>'Fy kat'!BA67</f>
        <v/>
      </c>
      <c r="AA68" s="109" t="str">
        <f>'Fy kat'!BB67</f>
        <v/>
      </c>
      <c r="AB68" s="113" t="str">
        <f>'Fy kat'!BC67</f>
        <v/>
      </c>
      <c r="AC68" s="118">
        <f>'Fy kat'!BD67</f>
        <v>1</v>
      </c>
      <c r="AD68" s="117" t="str">
        <f>'Fy kat'!BE67</f>
        <v/>
      </c>
      <c r="AE68" s="113" t="str">
        <f>'Fy kat'!BF67</f>
        <v/>
      </c>
      <c r="AF68" s="113" t="str">
        <f>'Fy kat'!BG67</f>
        <v/>
      </c>
      <c r="AG68" s="127"/>
      <c r="AH68" s="113" t="str">
        <f>'Fy kat'!BH67</f>
        <v/>
      </c>
      <c r="AI68" s="113" t="str">
        <f>'Fy kat'!BI67</f>
        <v/>
      </c>
      <c r="AJ68" s="118" t="str">
        <f>'Fy kat'!BJ67</f>
        <v/>
      </c>
    </row>
    <row r="69" spans="2:36" x14ac:dyDescent="0.25">
      <c r="B69" s="108" t="str">
        <f>'Fy kat'!AC68</f>
        <v>17_1</v>
      </c>
      <c r="C69" s="109" t="str">
        <f>'Fy kat'!AD68</f>
        <v/>
      </c>
      <c r="D69" s="110" t="str">
        <f>'Fy kat'!AE68</f>
        <v/>
      </c>
      <c r="E69" s="111">
        <f>'Fy kat'!AF68</f>
        <v>1</v>
      </c>
      <c r="F69" s="112" t="str">
        <f>'Fy kat'!AG68</f>
        <v/>
      </c>
      <c r="G69" s="113" t="str">
        <f>'Fy kat'!AH68</f>
        <v/>
      </c>
      <c r="H69" s="114">
        <f>'Fy kat'!AI68</f>
        <v>1</v>
      </c>
      <c r="I69" s="115" t="str">
        <f>'Fy kat'!AJ68</f>
        <v/>
      </c>
      <c r="J69" s="113" t="str">
        <f>'Fy kat'!AK68</f>
        <v/>
      </c>
      <c r="K69" s="114" t="str">
        <f>'Fy kat'!AL68</f>
        <v/>
      </c>
      <c r="L69" s="115" t="str">
        <f>'Fy kat'!AM68</f>
        <v/>
      </c>
      <c r="M69" s="113" t="str">
        <f>'Fy kat'!AN68</f>
        <v/>
      </c>
      <c r="N69" s="114" t="str">
        <f>'Fy kat'!AO68</f>
        <v/>
      </c>
      <c r="O69" s="115" t="str">
        <f>'Fy kat'!AP68</f>
        <v/>
      </c>
      <c r="P69" s="113" t="str">
        <f>'Fy kat'!AQ68</f>
        <v/>
      </c>
      <c r="Q69" s="114" t="str">
        <f>'Fy kat'!AR68</f>
        <v/>
      </c>
      <c r="R69" s="115" t="str">
        <f>'Fy kat'!AS68</f>
        <v/>
      </c>
      <c r="S69" s="113" t="str">
        <f>'Fy kat'!AT68</f>
        <v/>
      </c>
      <c r="T69" s="116" t="str">
        <f>'Fy kat'!AU68</f>
        <v/>
      </c>
      <c r="U69" s="117" t="str">
        <f>'Fy kat'!AV68</f>
        <v/>
      </c>
      <c r="V69" s="113" t="str">
        <f>'Fy kat'!AW68</f>
        <v/>
      </c>
      <c r="W69" s="118">
        <f>'Fy kat'!AX68</f>
        <v>1</v>
      </c>
      <c r="X69" s="109" t="str">
        <f>'Fy kat'!AY68</f>
        <v/>
      </c>
      <c r="Y69" s="113" t="str">
        <f>'Fy kat'!AZ68</f>
        <v/>
      </c>
      <c r="Z69" s="118" t="str">
        <f>'Fy kat'!BA68</f>
        <v/>
      </c>
      <c r="AA69" s="109" t="str">
        <f>'Fy kat'!BB68</f>
        <v/>
      </c>
      <c r="AB69" s="113" t="str">
        <f>'Fy kat'!BC68</f>
        <v/>
      </c>
      <c r="AC69" s="118" t="str">
        <f>'Fy kat'!BD68</f>
        <v/>
      </c>
      <c r="AD69" s="117" t="str">
        <f>'Fy kat'!BE68</f>
        <v/>
      </c>
      <c r="AE69" s="113" t="str">
        <f>'Fy kat'!BF68</f>
        <v/>
      </c>
      <c r="AF69" s="113" t="str">
        <f>'Fy kat'!BG68</f>
        <v/>
      </c>
      <c r="AG69" s="127"/>
      <c r="AH69" s="113" t="str">
        <f>'Fy kat'!BH68</f>
        <v/>
      </c>
      <c r="AI69" s="113" t="str">
        <f>'Fy kat'!BI68</f>
        <v/>
      </c>
      <c r="AJ69" s="118" t="str">
        <f>'Fy kat'!BJ68</f>
        <v/>
      </c>
    </row>
    <row r="70" spans="2:36" x14ac:dyDescent="0.25">
      <c r="B70" s="108" t="str">
        <f>'Fy kat'!AC69</f>
        <v>17_2</v>
      </c>
      <c r="C70" s="109" t="str">
        <f>'Fy kat'!AD69</f>
        <v/>
      </c>
      <c r="D70" s="110" t="str">
        <f>'Fy kat'!AE69</f>
        <v/>
      </c>
      <c r="E70" s="111">
        <f>'Fy kat'!AF69</f>
        <v>1</v>
      </c>
      <c r="F70" s="112" t="str">
        <f>'Fy kat'!AG69</f>
        <v/>
      </c>
      <c r="G70" s="113" t="str">
        <f>'Fy kat'!AH69</f>
        <v/>
      </c>
      <c r="H70" s="114" t="str">
        <f>'Fy kat'!AI69</f>
        <v/>
      </c>
      <c r="I70" s="115" t="str">
        <f>'Fy kat'!AJ69</f>
        <v/>
      </c>
      <c r="J70" s="113" t="str">
        <f>'Fy kat'!AK69</f>
        <v/>
      </c>
      <c r="K70" s="114">
        <f>'Fy kat'!AL69</f>
        <v>1</v>
      </c>
      <c r="L70" s="115" t="str">
        <f>'Fy kat'!AM69</f>
        <v/>
      </c>
      <c r="M70" s="113" t="str">
        <f>'Fy kat'!AN69</f>
        <v/>
      </c>
      <c r="N70" s="114" t="str">
        <f>'Fy kat'!AO69</f>
        <v/>
      </c>
      <c r="O70" s="115" t="str">
        <f>'Fy kat'!AP69</f>
        <v/>
      </c>
      <c r="P70" s="113" t="str">
        <f>'Fy kat'!AQ69</f>
        <v/>
      </c>
      <c r="Q70" s="114" t="str">
        <f>'Fy kat'!AR69</f>
        <v/>
      </c>
      <c r="R70" s="115" t="str">
        <f>'Fy kat'!AS69</f>
        <v/>
      </c>
      <c r="S70" s="113" t="str">
        <f>'Fy kat'!AT69</f>
        <v/>
      </c>
      <c r="T70" s="116" t="str">
        <f>'Fy kat'!AU69</f>
        <v/>
      </c>
      <c r="U70" s="117" t="str">
        <f>'Fy kat'!AV69</f>
        <v/>
      </c>
      <c r="V70" s="113" t="str">
        <f>'Fy kat'!AW69</f>
        <v/>
      </c>
      <c r="W70" s="118">
        <f>'Fy kat'!AX69</f>
        <v>1</v>
      </c>
      <c r="X70" s="109" t="str">
        <f>'Fy kat'!AY69</f>
        <v/>
      </c>
      <c r="Y70" s="113" t="str">
        <f>'Fy kat'!AZ69</f>
        <v/>
      </c>
      <c r="Z70" s="118" t="str">
        <f>'Fy kat'!BA69</f>
        <v/>
      </c>
      <c r="AA70" s="109" t="str">
        <f>'Fy kat'!BB69</f>
        <v/>
      </c>
      <c r="AB70" s="113" t="str">
        <f>'Fy kat'!BC69</f>
        <v/>
      </c>
      <c r="AC70" s="118" t="str">
        <f>'Fy kat'!BD69</f>
        <v/>
      </c>
      <c r="AD70" s="117" t="str">
        <f>'Fy kat'!BE69</f>
        <v/>
      </c>
      <c r="AE70" s="113" t="str">
        <f>'Fy kat'!BF69</f>
        <v/>
      </c>
      <c r="AF70" s="113" t="str">
        <f>'Fy kat'!BG69</f>
        <v/>
      </c>
      <c r="AG70" s="127"/>
      <c r="AH70" s="113" t="str">
        <f>'Fy kat'!BH69</f>
        <v/>
      </c>
      <c r="AI70" s="113" t="str">
        <f>'Fy kat'!BI69</f>
        <v/>
      </c>
      <c r="AJ70" s="118" t="str">
        <f>'Fy kat'!BJ69</f>
        <v/>
      </c>
    </row>
    <row r="71" spans="2:36" x14ac:dyDescent="0.25">
      <c r="B71" s="108" t="str">
        <f>'Fy kat'!AC70</f>
        <v>17_3</v>
      </c>
      <c r="C71" s="109" t="str">
        <f>'Fy kat'!AD70</f>
        <v/>
      </c>
      <c r="D71" s="110" t="str">
        <f>'Fy kat'!AE70</f>
        <v/>
      </c>
      <c r="E71" s="111">
        <f>'Fy kat'!AF70</f>
        <v>1</v>
      </c>
      <c r="F71" s="112" t="str">
        <f>'Fy kat'!AG70</f>
        <v/>
      </c>
      <c r="G71" s="113" t="str">
        <f>'Fy kat'!AH70</f>
        <v/>
      </c>
      <c r="H71" s="114" t="str">
        <f>'Fy kat'!AI70</f>
        <v/>
      </c>
      <c r="I71" s="115" t="str">
        <f>'Fy kat'!AJ70</f>
        <v/>
      </c>
      <c r="J71" s="113" t="str">
        <f>'Fy kat'!AK70</f>
        <v/>
      </c>
      <c r="K71" s="114">
        <f>'Fy kat'!AL70</f>
        <v>1</v>
      </c>
      <c r="L71" s="115" t="str">
        <f>'Fy kat'!AM70</f>
        <v/>
      </c>
      <c r="M71" s="113" t="str">
        <f>'Fy kat'!AN70</f>
        <v/>
      </c>
      <c r="N71" s="114" t="str">
        <f>'Fy kat'!AO70</f>
        <v/>
      </c>
      <c r="O71" s="115" t="str">
        <f>'Fy kat'!AP70</f>
        <v/>
      </c>
      <c r="P71" s="113" t="str">
        <f>'Fy kat'!AQ70</f>
        <v/>
      </c>
      <c r="Q71" s="114" t="str">
        <f>'Fy kat'!AR70</f>
        <v/>
      </c>
      <c r="R71" s="115" t="str">
        <f>'Fy kat'!AS70</f>
        <v/>
      </c>
      <c r="S71" s="113" t="str">
        <f>'Fy kat'!AT70</f>
        <v/>
      </c>
      <c r="T71" s="116" t="str">
        <f>'Fy kat'!AU70</f>
        <v/>
      </c>
      <c r="U71" s="117" t="str">
        <f>'Fy kat'!AV70</f>
        <v/>
      </c>
      <c r="V71" s="113" t="str">
        <f>'Fy kat'!AW70</f>
        <v/>
      </c>
      <c r="W71" s="118">
        <f>'Fy kat'!AX70</f>
        <v>1</v>
      </c>
      <c r="X71" s="109" t="str">
        <f>'Fy kat'!AY70</f>
        <v/>
      </c>
      <c r="Y71" s="113" t="str">
        <f>'Fy kat'!AZ70</f>
        <v/>
      </c>
      <c r="Z71" s="118" t="str">
        <f>'Fy kat'!BA70</f>
        <v/>
      </c>
      <c r="AA71" s="109" t="str">
        <f>'Fy kat'!BB70</f>
        <v/>
      </c>
      <c r="AB71" s="113" t="str">
        <f>'Fy kat'!BC70</f>
        <v/>
      </c>
      <c r="AC71" s="118" t="str">
        <f>'Fy kat'!BD70</f>
        <v/>
      </c>
      <c r="AD71" s="117" t="str">
        <f>'Fy kat'!BE70</f>
        <v/>
      </c>
      <c r="AE71" s="113" t="str">
        <f>'Fy kat'!BF70</f>
        <v/>
      </c>
      <c r="AF71" s="113" t="str">
        <f>'Fy kat'!BG70</f>
        <v/>
      </c>
      <c r="AG71" s="127"/>
      <c r="AH71" s="113" t="str">
        <f>'Fy kat'!BH70</f>
        <v/>
      </c>
      <c r="AI71" s="113" t="str">
        <f>'Fy kat'!BI70</f>
        <v/>
      </c>
      <c r="AJ71" s="118" t="str">
        <f>'Fy kat'!BJ70</f>
        <v/>
      </c>
    </row>
    <row r="72" spans="2:36" x14ac:dyDescent="0.25">
      <c r="B72" s="108" t="str">
        <f>'Fy kat'!AC71</f>
        <v/>
      </c>
      <c r="C72" s="109" t="str">
        <f>'Fy kat'!AD71</f>
        <v/>
      </c>
      <c r="D72" s="110" t="str">
        <f>'Fy kat'!AE71</f>
        <v/>
      </c>
      <c r="E72" s="111" t="str">
        <f>'Fy kat'!AF71</f>
        <v/>
      </c>
      <c r="F72" s="112" t="str">
        <f>'Fy kat'!AG71</f>
        <v/>
      </c>
      <c r="G72" s="113" t="str">
        <f>'Fy kat'!AH71</f>
        <v/>
      </c>
      <c r="H72" s="114" t="str">
        <f>'Fy kat'!AI71</f>
        <v/>
      </c>
      <c r="I72" s="115" t="str">
        <f>'Fy kat'!AJ71</f>
        <v/>
      </c>
      <c r="J72" s="113" t="str">
        <f>'Fy kat'!AK71</f>
        <v/>
      </c>
      <c r="K72" s="114" t="str">
        <f>'Fy kat'!AL71</f>
        <v/>
      </c>
      <c r="L72" s="115" t="str">
        <f>'Fy kat'!AM71</f>
        <v/>
      </c>
      <c r="M72" s="113" t="str">
        <f>'Fy kat'!AN71</f>
        <v/>
      </c>
      <c r="N72" s="114" t="str">
        <f>'Fy kat'!AO71</f>
        <v/>
      </c>
      <c r="O72" s="115" t="str">
        <f>'Fy kat'!AP71</f>
        <v/>
      </c>
      <c r="P72" s="113" t="str">
        <f>'Fy kat'!AQ71</f>
        <v/>
      </c>
      <c r="Q72" s="114" t="str">
        <f>'Fy kat'!AR71</f>
        <v/>
      </c>
      <c r="R72" s="115" t="str">
        <f>'Fy kat'!AS71</f>
        <v/>
      </c>
      <c r="S72" s="113" t="str">
        <f>'Fy kat'!AT71</f>
        <v/>
      </c>
      <c r="T72" s="116" t="str">
        <f>'Fy kat'!AU71</f>
        <v/>
      </c>
      <c r="U72" s="117" t="str">
        <f>'Fy kat'!AV71</f>
        <v/>
      </c>
      <c r="V72" s="113" t="str">
        <f>'Fy kat'!AW71</f>
        <v/>
      </c>
      <c r="W72" s="118" t="str">
        <f>'Fy kat'!AX71</f>
        <v/>
      </c>
      <c r="X72" s="109" t="str">
        <f>'Fy kat'!AY71</f>
        <v/>
      </c>
      <c r="Y72" s="113" t="str">
        <f>'Fy kat'!AZ71</f>
        <v/>
      </c>
      <c r="Z72" s="118" t="str">
        <f>'Fy kat'!BA71</f>
        <v/>
      </c>
      <c r="AA72" s="109" t="str">
        <f>'Fy kat'!BB71</f>
        <v/>
      </c>
      <c r="AB72" s="113" t="str">
        <f>'Fy kat'!BC71</f>
        <v/>
      </c>
      <c r="AC72" s="118" t="str">
        <f>'Fy kat'!BD71</f>
        <v/>
      </c>
      <c r="AD72" s="117" t="str">
        <f>'Fy kat'!BE71</f>
        <v/>
      </c>
      <c r="AE72" s="113" t="str">
        <f>'Fy kat'!BF71</f>
        <v/>
      </c>
      <c r="AF72" s="113" t="str">
        <f>'Fy kat'!BG71</f>
        <v/>
      </c>
      <c r="AG72" s="127"/>
      <c r="AH72" s="113" t="str">
        <f>'Fy kat'!BH71</f>
        <v/>
      </c>
      <c r="AI72" s="113" t="str">
        <f>'Fy kat'!BI71</f>
        <v/>
      </c>
      <c r="AJ72" s="118" t="str">
        <f>'Fy kat'!BJ71</f>
        <v/>
      </c>
    </row>
    <row r="73" spans="2:36" x14ac:dyDescent="0.25">
      <c r="B73" s="108" t="str">
        <f>'Fy kat'!AC72</f>
        <v/>
      </c>
      <c r="C73" s="109" t="str">
        <f>'Fy kat'!AD72</f>
        <v/>
      </c>
      <c r="D73" s="110" t="str">
        <f>'Fy kat'!AE72</f>
        <v/>
      </c>
      <c r="E73" s="111" t="str">
        <f>'Fy kat'!AF72</f>
        <v/>
      </c>
      <c r="F73" s="112" t="str">
        <f>'Fy kat'!AG72</f>
        <v/>
      </c>
      <c r="G73" s="113" t="str">
        <f>'Fy kat'!AH72</f>
        <v/>
      </c>
      <c r="H73" s="114" t="str">
        <f>'Fy kat'!AI72</f>
        <v/>
      </c>
      <c r="I73" s="115" t="str">
        <f>'Fy kat'!AJ72</f>
        <v/>
      </c>
      <c r="J73" s="113" t="str">
        <f>'Fy kat'!AK72</f>
        <v/>
      </c>
      <c r="K73" s="114" t="str">
        <f>'Fy kat'!AL72</f>
        <v/>
      </c>
      <c r="L73" s="115" t="str">
        <f>'Fy kat'!AM72</f>
        <v/>
      </c>
      <c r="M73" s="113" t="str">
        <f>'Fy kat'!AN72</f>
        <v/>
      </c>
      <c r="N73" s="114" t="str">
        <f>'Fy kat'!AO72</f>
        <v/>
      </c>
      <c r="O73" s="115" t="str">
        <f>'Fy kat'!AP72</f>
        <v/>
      </c>
      <c r="P73" s="113" t="str">
        <f>'Fy kat'!AQ72</f>
        <v/>
      </c>
      <c r="Q73" s="114" t="str">
        <f>'Fy kat'!AR72</f>
        <v/>
      </c>
      <c r="R73" s="115" t="str">
        <f>'Fy kat'!AS72</f>
        <v/>
      </c>
      <c r="S73" s="113" t="str">
        <f>'Fy kat'!AT72</f>
        <v/>
      </c>
      <c r="T73" s="116" t="str">
        <f>'Fy kat'!AU72</f>
        <v/>
      </c>
      <c r="U73" s="117" t="str">
        <f>'Fy kat'!AV72</f>
        <v/>
      </c>
      <c r="V73" s="113" t="str">
        <f>'Fy kat'!AW72</f>
        <v/>
      </c>
      <c r="W73" s="118" t="str">
        <f>'Fy kat'!AX72</f>
        <v/>
      </c>
      <c r="X73" s="109" t="str">
        <f>'Fy kat'!AY72</f>
        <v/>
      </c>
      <c r="Y73" s="113" t="str">
        <f>'Fy kat'!AZ72</f>
        <v/>
      </c>
      <c r="Z73" s="118" t="str">
        <f>'Fy kat'!BA72</f>
        <v/>
      </c>
      <c r="AA73" s="109" t="str">
        <f>'Fy kat'!BB72</f>
        <v/>
      </c>
      <c r="AB73" s="113" t="str">
        <f>'Fy kat'!BC72</f>
        <v/>
      </c>
      <c r="AC73" s="118" t="str">
        <f>'Fy kat'!BD72</f>
        <v/>
      </c>
      <c r="AD73" s="117" t="str">
        <f>'Fy kat'!BE72</f>
        <v/>
      </c>
      <c r="AE73" s="113" t="str">
        <f>'Fy kat'!BF72</f>
        <v/>
      </c>
      <c r="AF73" s="113" t="str">
        <f>'Fy kat'!BG72</f>
        <v/>
      </c>
      <c r="AG73" s="127"/>
      <c r="AH73" s="113" t="str">
        <f>'Fy kat'!BH72</f>
        <v/>
      </c>
      <c r="AI73" s="113" t="str">
        <f>'Fy kat'!BI72</f>
        <v/>
      </c>
      <c r="AJ73" s="118" t="str">
        <f>'Fy kat'!BJ72</f>
        <v/>
      </c>
    </row>
    <row r="74" spans="2:36" x14ac:dyDescent="0.25">
      <c r="B74" s="108" t="str">
        <f>'Fy kat'!AC73</f>
        <v/>
      </c>
      <c r="C74" s="109" t="str">
        <f>'Fy kat'!AD73</f>
        <v/>
      </c>
      <c r="D74" s="110" t="str">
        <f>'Fy kat'!AE73</f>
        <v/>
      </c>
      <c r="E74" s="111" t="str">
        <f>'Fy kat'!AF73</f>
        <v/>
      </c>
      <c r="F74" s="112" t="str">
        <f>'Fy kat'!AG73</f>
        <v/>
      </c>
      <c r="G74" s="113" t="str">
        <f>'Fy kat'!AH73</f>
        <v/>
      </c>
      <c r="H74" s="114" t="str">
        <f>'Fy kat'!AI73</f>
        <v/>
      </c>
      <c r="I74" s="115" t="str">
        <f>'Fy kat'!AJ73</f>
        <v/>
      </c>
      <c r="J74" s="113" t="str">
        <f>'Fy kat'!AK73</f>
        <v/>
      </c>
      <c r="K74" s="114" t="str">
        <f>'Fy kat'!AL73</f>
        <v/>
      </c>
      <c r="L74" s="115" t="str">
        <f>'Fy kat'!AM73</f>
        <v/>
      </c>
      <c r="M74" s="113" t="str">
        <f>'Fy kat'!AN73</f>
        <v/>
      </c>
      <c r="N74" s="114" t="str">
        <f>'Fy kat'!AO73</f>
        <v/>
      </c>
      <c r="O74" s="115" t="str">
        <f>'Fy kat'!AP73</f>
        <v/>
      </c>
      <c r="P74" s="113" t="str">
        <f>'Fy kat'!AQ73</f>
        <v/>
      </c>
      <c r="Q74" s="114" t="str">
        <f>'Fy kat'!AR73</f>
        <v/>
      </c>
      <c r="R74" s="115" t="str">
        <f>'Fy kat'!AS73</f>
        <v/>
      </c>
      <c r="S74" s="113" t="str">
        <f>'Fy kat'!AT73</f>
        <v/>
      </c>
      <c r="T74" s="116" t="str">
        <f>'Fy kat'!AU73</f>
        <v/>
      </c>
      <c r="U74" s="117" t="str">
        <f>'Fy kat'!AV73</f>
        <v/>
      </c>
      <c r="V74" s="113" t="str">
        <f>'Fy kat'!AW73</f>
        <v/>
      </c>
      <c r="W74" s="118" t="str">
        <f>'Fy kat'!AX73</f>
        <v/>
      </c>
      <c r="X74" s="109" t="str">
        <f>'Fy kat'!AY73</f>
        <v/>
      </c>
      <c r="Y74" s="113" t="str">
        <f>'Fy kat'!AZ73</f>
        <v/>
      </c>
      <c r="Z74" s="118" t="str">
        <f>'Fy kat'!BA73</f>
        <v/>
      </c>
      <c r="AA74" s="109" t="str">
        <f>'Fy kat'!BB73</f>
        <v/>
      </c>
      <c r="AB74" s="113" t="str">
        <f>'Fy kat'!BC73</f>
        <v/>
      </c>
      <c r="AC74" s="118" t="str">
        <f>'Fy kat'!BD73</f>
        <v/>
      </c>
      <c r="AD74" s="117" t="str">
        <f>'Fy kat'!BE73</f>
        <v/>
      </c>
      <c r="AE74" s="113" t="str">
        <f>'Fy kat'!BF73</f>
        <v/>
      </c>
      <c r="AF74" s="113" t="str">
        <f>'Fy kat'!BG73</f>
        <v/>
      </c>
      <c r="AG74" s="127"/>
      <c r="AH74" s="113" t="str">
        <f>'Fy kat'!BH73</f>
        <v/>
      </c>
      <c r="AI74" s="113" t="str">
        <f>'Fy kat'!BI73</f>
        <v/>
      </c>
      <c r="AJ74" s="118" t="str">
        <f>'Fy kat'!BJ73</f>
        <v/>
      </c>
    </row>
    <row r="75" spans="2:36" x14ac:dyDescent="0.25">
      <c r="B75" s="108" t="str">
        <f>'Fy kat'!AC74</f>
        <v/>
      </c>
      <c r="C75" s="109" t="str">
        <f>'Fy kat'!AD74</f>
        <v/>
      </c>
      <c r="D75" s="110" t="str">
        <f>'Fy kat'!AE74</f>
        <v/>
      </c>
      <c r="E75" s="111" t="str">
        <f>'Fy kat'!AF74</f>
        <v/>
      </c>
      <c r="F75" s="112" t="str">
        <f>'Fy kat'!AG74</f>
        <v/>
      </c>
      <c r="G75" s="113" t="str">
        <f>'Fy kat'!AH74</f>
        <v/>
      </c>
      <c r="H75" s="114" t="str">
        <f>'Fy kat'!AI74</f>
        <v/>
      </c>
      <c r="I75" s="115" t="str">
        <f>'Fy kat'!AJ74</f>
        <v/>
      </c>
      <c r="J75" s="113" t="str">
        <f>'Fy kat'!AK74</f>
        <v/>
      </c>
      <c r="K75" s="114" t="str">
        <f>'Fy kat'!AL74</f>
        <v/>
      </c>
      <c r="L75" s="115" t="str">
        <f>'Fy kat'!AM74</f>
        <v/>
      </c>
      <c r="M75" s="113" t="str">
        <f>'Fy kat'!AN74</f>
        <v/>
      </c>
      <c r="N75" s="114" t="str">
        <f>'Fy kat'!AO74</f>
        <v/>
      </c>
      <c r="O75" s="115" t="str">
        <f>'Fy kat'!AP74</f>
        <v/>
      </c>
      <c r="P75" s="113" t="str">
        <f>'Fy kat'!AQ74</f>
        <v/>
      </c>
      <c r="Q75" s="114" t="str">
        <f>'Fy kat'!AR74</f>
        <v/>
      </c>
      <c r="R75" s="115" t="str">
        <f>'Fy kat'!AS74</f>
        <v/>
      </c>
      <c r="S75" s="113" t="str">
        <f>'Fy kat'!AT74</f>
        <v/>
      </c>
      <c r="T75" s="116" t="str">
        <f>'Fy kat'!AU74</f>
        <v/>
      </c>
      <c r="U75" s="117" t="str">
        <f>'Fy kat'!AV74</f>
        <v/>
      </c>
      <c r="V75" s="113" t="str">
        <f>'Fy kat'!AW74</f>
        <v/>
      </c>
      <c r="W75" s="118" t="str">
        <f>'Fy kat'!AX74</f>
        <v/>
      </c>
      <c r="X75" s="109" t="str">
        <f>'Fy kat'!AY74</f>
        <v/>
      </c>
      <c r="Y75" s="113" t="str">
        <f>'Fy kat'!AZ74</f>
        <v/>
      </c>
      <c r="Z75" s="118" t="str">
        <f>'Fy kat'!BA74</f>
        <v/>
      </c>
      <c r="AA75" s="109" t="str">
        <f>'Fy kat'!BB74</f>
        <v/>
      </c>
      <c r="AB75" s="113" t="str">
        <f>'Fy kat'!BC74</f>
        <v/>
      </c>
      <c r="AC75" s="118" t="str">
        <f>'Fy kat'!BD74</f>
        <v/>
      </c>
      <c r="AD75" s="117" t="str">
        <f>'Fy kat'!BE74</f>
        <v/>
      </c>
      <c r="AE75" s="113" t="str">
        <f>'Fy kat'!BF74</f>
        <v/>
      </c>
      <c r="AF75" s="113" t="str">
        <f>'Fy kat'!BG74</f>
        <v/>
      </c>
      <c r="AG75" s="127"/>
      <c r="AH75" s="113" t="str">
        <f>'Fy kat'!BH74</f>
        <v/>
      </c>
      <c r="AI75" s="113" t="str">
        <f>'Fy kat'!BI74</f>
        <v/>
      </c>
      <c r="AJ75" s="118" t="str">
        <f>'Fy kat'!BJ74</f>
        <v/>
      </c>
    </row>
    <row r="76" spans="2:36" x14ac:dyDescent="0.25">
      <c r="B76" s="108" t="str">
        <f>'Fy kat'!AC75</f>
        <v/>
      </c>
      <c r="C76" s="109" t="str">
        <f>'Fy kat'!AD75</f>
        <v/>
      </c>
      <c r="D76" s="110" t="str">
        <f>'Fy kat'!AE75</f>
        <v/>
      </c>
      <c r="E76" s="111" t="str">
        <f>'Fy kat'!AF75</f>
        <v/>
      </c>
      <c r="F76" s="112" t="str">
        <f>'Fy kat'!AG75</f>
        <v/>
      </c>
      <c r="G76" s="113" t="str">
        <f>'Fy kat'!AH75</f>
        <v/>
      </c>
      <c r="H76" s="114" t="str">
        <f>'Fy kat'!AI75</f>
        <v/>
      </c>
      <c r="I76" s="115" t="str">
        <f>'Fy kat'!AJ75</f>
        <v/>
      </c>
      <c r="J76" s="113" t="str">
        <f>'Fy kat'!AK75</f>
        <v/>
      </c>
      <c r="K76" s="114" t="str">
        <f>'Fy kat'!AL75</f>
        <v/>
      </c>
      <c r="L76" s="115" t="str">
        <f>'Fy kat'!AM75</f>
        <v/>
      </c>
      <c r="M76" s="113" t="str">
        <f>'Fy kat'!AN75</f>
        <v/>
      </c>
      <c r="N76" s="114" t="str">
        <f>'Fy kat'!AO75</f>
        <v/>
      </c>
      <c r="O76" s="115" t="str">
        <f>'Fy kat'!AP75</f>
        <v/>
      </c>
      <c r="P76" s="113" t="str">
        <f>'Fy kat'!AQ75</f>
        <v/>
      </c>
      <c r="Q76" s="114" t="str">
        <f>'Fy kat'!AR75</f>
        <v/>
      </c>
      <c r="R76" s="115" t="str">
        <f>'Fy kat'!AS75</f>
        <v/>
      </c>
      <c r="S76" s="113" t="str">
        <f>'Fy kat'!AT75</f>
        <v/>
      </c>
      <c r="T76" s="116" t="str">
        <f>'Fy kat'!AU75</f>
        <v/>
      </c>
      <c r="U76" s="117" t="str">
        <f>'Fy kat'!AV75</f>
        <v/>
      </c>
      <c r="V76" s="113" t="str">
        <f>'Fy kat'!AW75</f>
        <v/>
      </c>
      <c r="W76" s="118" t="str">
        <f>'Fy kat'!AX75</f>
        <v/>
      </c>
      <c r="X76" s="109" t="str">
        <f>'Fy kat'!AY75</f>
        <v/>
      </c>
      <c r="Y76" s="113" t="str">
        <f>'Fy kat'!AZ75</f>
        <v/>
      </c>
      <c r="Z76" s="118" t="str">
        <f>'Fy kat'!BA75</f>
        <v/>
      </c>
      <c r="AA76" s="109" t="str">
        <f>'Fy kat'!BB75</f>
        <v/>
      </c>
      <c r="AB76" s="113" t="str">
        <f>'Fy kat'!BC75</f>
        <v/>
      </c>
      <c r="AC76" s="118" t="str">
        <f>'Fy kat'!BD75</f>
        <v/>
      </c>
      <c r="AD76" s="117" t="str">
        <f>'Fy kat'!BE75</f>
        <v/>
      </c>
      <c r="AE76" s="113" t="str">
        <f>'Fy kat'!BF75</f>
        <v/>
      </c>
      <c r="AF76" s="113" t="str">
        <f>'Fy kat'!BG75</f>
        <v/>
      </c>
      <c r="AG76" s="127"/>
      <c r="AH76" s="113" t="str">
        <f>'Fy kat'!BH75</f>
        <v/>
      </c>
      <c r="AI76" s="113" t="str">
        <f>'Fy kat'!BI75</f>
        <v/>
      </c>
      <c r="AJ76" s="118" t="str">
        <f>'Fy kat'!BJ75</f>
        <v/>
      </c>
    </row>
    <row r="77" spans="2:36" x14ac:dyDescent="0.25">
      <c r="B77" s="108" t="str">
        <f>'Fy kat'!AC76</f>
        <v/>
      </c>
      <c r="C77" s="109" t="str">
        <f>'Fy kat'!AD76</f>
        <v/>
      </c>
      <c r="D77" s="110" t="str">
        <f>'Fy kat'!AE76</f>
        <v/>
      </c>
      <c r="E77" s="111" t="str">
        <f>'Fy kat'!AF76</f>
        <v/>
      </c>
      <c r="F77" s="112" t="str">
        <f>'Fy kat'!AG76</f>
        <v/>
      </c>
      <c r="G77" s="113" t="str">
        <f>'Fy kat'!AH76</f>
        <v/>
      </c>
      <c r="H77" s="114" t="str">
        <f>'Fy kat'!AI76</f>
        <v/>
      </c>
      <c r="I77" s="115" t="str">
        <f>'Fy kat'!AJ76</f>
        <v/>
      </c>
      <c r="J77" s="113" t="str">
        <f>'Fy kat'!AK76</f>
        <v/>
      </c>
      <c r="K77" s="114" t="str">
        <f>'Fy kat'!AL76</f>
        <v/>
      </c>
      <c r="L77" s="115" t="str">
        <f>'Fy kat'!AM76</f>
        <v/>
      </c>
      <c r="M77" s="113" t="str">
        <f>'Fy kat'!AN76</f>
        <v/>
      </c>
      <c r="N77" s="114" t="str">
        <f>'Fy kat'!AO76</f>
        <v/>
      </c>
      <c r="O77" s="115" t="str">
        <f>'Fy kat'!AP76</f>
        <v/>
      </c>
      <c r="P77" s="113" t="str">
        <f>'Fy kat'!AQ76</f>
        <v/>
      </c>
      <c r="Q77" s="114" t="str">
        <f>'Fy kat'!AR76</f>
        <v/>
      </c>
      <c r="R77" s="115" t="str">
        <f>'Fy kat'!AS76</f>
        <v/>
      </c>
      <c r="S77" s="113" t="str">
        <f>'Fy kat'!AT76</f>
        <v/>
      </c>
      <c r="T77" s="116" t="str">
        <f>'Fy kat'!AU76</f>
        <v/>
      </c>
      <c r="U77" s="117" t="str">
        <f>'Fy kat'!AV76</f>
        <v/>
      </c>
      <c r="V77" s="113" t="str">
        <f>'Fy kat'!AW76</f>
        <v/>
      </c>
      <c r="W77" s="118" t="str">
        <f>'Fy kat'!AX76</f>
        <v/>
      </c>
      <c r="X77" s="109" t="str">
        <f>'Fy kat'!AY76</f>
        <v/>
      </c>
      <c r="Y77" s="113" t="str">
        <f>'Fy kat'!AZ76</f>
        <v/>
      </c>
      <c r="Z77" s="118" t="str">
        <f>'Fy kat'!BA76</f>
        <v/>
      </c>
      <c r="AA77" s="109" t="str">
        <f>'Fy kat'!BB76</f>
        <v/>
      </c>
      <c r="AB77" s="113" t="str">
        <f>'Fy kat'!BC76</f>
        <v/>
      </c>
      <c r="AC77" s="118" t="str">
        <f>'Fy kat'!BD76</f>
        <v/>
      </c>
      <c r="AD77" s="117" t="str">
        <f>'Fy kat'!BE76</f>
        <v/>
      </c>
      <c r="AE77" s="113" t="str">
        <f>'Fy kat'!BF76</f>
        <v/>
      </c>
      <c r="AF77" s="113" t="str">
        <f>'Fy kat'!BG76</f>
        <v/>
      </c>
      <c r="AG77" s="127"/>
      <c r="AH77" s="113" t="str">
        <f>'Fy kat'!BH76</f>
        <v/>
      </c>
      <c r="AI77" s="113" t="str">
        <f>'Fy kat'!BI76</f>
        <v/>
      </c>
      <c r="AJ77" s="118" t="str">
        <f>'Fy kat'!BJ76</f>
        <v/>
      </c>
    </row>
    <row r="78" spans="2:36" x14ac:dyDescent="0.25">
      <c r="B78" s="108" t="str">
        <f>'Fy kat'!AC77</f>
        <v/>
      </c>
      <c r="C78" s="109" t="str">
        <f>'Fy kat'!AD77</f>
        <v/>
      </c>
      <c r="D78" s="110" t="str">
        <f>'Fy kat'!AE77</f>
        <v/>
      </c>
      <c r="E78" s="111" t="str">
        <f>'Fy kat'!AF77</f>
        <v/>
      </c>
      <c r="F78" s="112" t="str">
        <f>'Fy kat'!AG77</f>
        <v/>
      </c>
      <c r="G78" s="113" t="str">
        <f>'Fy kat'!AH77</f>
        <v/>
      </c>
      <c r="H78" s="114" t="str">
        <f>'Fy kat'!AI77</f>
        <v/>
      </c>
      <c r="I78" s="115" t="str">
        <f>'Fy kat'!AJ77</f>
        <v/>
      </c>
      <c r="J78" s="113" t="str">
        <f>'Fy kat'!AK77</f>
        <v/>
      </c>
      <c r="K78" s="114" t="str">
        <f>'Fy kat'!AL77</f>
        <v/>
      </c>
      <c r="L78" s="115" t="str">
        <f>'Fy kat'!AM77</f>
        <v/>
      </c>
      <c r="M78" s="113" t="str">
        <f>'Fy kat'!AN77</f>
        <v/>
      </c>
      <c r="N78" s="114" t="str">
        <f>'Fy kat'!AO77</f>
        <v/>
      </c>
      <c r="O78" s="115" t="str">
        <f>'Fy kat'!AP77</f>
        <v/>
      </c>
      <c r="P78" s="113" t="str">
        <f>'Fy kat'!AQ77</f>
        <v/>
      </c>
      <c r="Q78" s="114" t="str">
        <f>'Fy kat'!AR77</f>
        <v/>
      </c>
      <c r="R78" s="115" t="str">
        <f>'Fy kat'!AS77</f>
        <v/>
      </c>
      <c r="S78" s="113" t="str">
        <f>'Fy kat'!AT77</f>
        <v/>
      </c>
      <c r="T78" s="116" t="str">
        <f>'Fy kat'!AU77</f>
        <v/>
      </c>
      <c r="U78" s="117" t="str">
        <f>'Fy kat'!AV77</f>
        <v/>
      </c>
      <c r="V78" s="113" t="str">
        <f>'Fy kat'!AW77</f>
        <v/>
      </c>
      <c r="W78" s="118" t="str">
        <f>'Fy kat'!AX77</f>
        <v/>
      </c>
      <c r="X78" s="109" t="str">
        <f>'Fy kat'!AY77</f>
        <v/>
      </c>
      <c r="Y78" s="113" t="str">
        <f>'Fy kat'!AZ77</f>
        <v/>
      </c>
      <c r="Z78" s="118" t="str">
        <f>'Fy kat'!BA77</f>
        <v/>
      </c>
      <c r="AA78" s="109" t="str">
        <f>'Fy kat'!BB77</f>
        <v/>
      </c>
      <c r="AB78" s="113" t="str">
        <f>'Fy kat'!BC77</f>
        <v/>
      </c>
      <c r="AC78" s="118" t="str">
        <f>'Fy kat'!BD77</f>
        <v/>
      </c>
      <c r="AD78" s="117" t="str">
        <f>'Fy kat'!BE77</f>
        <v/>
      </c>
      <c r="AE78" s="113" t="str">
        <f>'Fy kat'!BF77</f>
        <v/>
      </c>
      <c r="AF78" s="113" t="str">
        <f>'Fy kat'!BG77</f>
        <v/>
      </c>
      <c r="AG78" s="127"/>
      <c r="AH78" s="113" t="str">
        <f>'Fy kat'!BH77</f>
        <v/>
      </c>
      <c r="AI78" s="113" t="str">
        <f>'Fy kat'!BI77</f>
        <v/>
      </c>
      <c r="AJ78" s="118" t="str">
        <f>'Fy kat'!BJ77</f>
        <v/>
      </c>
    </row>
    <row r="79" spans="2:36" x14ac:dyDescent="0.25">
      <c r="B79" s="108" t="str">
        <f>'Fy kat'!AC78</f>
        <v/>
      </c>
      <c r="C79" s="109" t="str">
        <f>'Fy kat'!AD78</f>
        <v/>
      </c>
      <c r="D79" s="110" t="str">
        <f>'Fy kat'!AE78</f>
        <v/>
      </c>
      <c r="E79" s="111" t="str">
        <f>'Fy kat'!AF78</f>
        <v/>
      </c>
      <c r="F79" s="112" t="str">
        <f>'Fy kat'!AG78</f>
        <v/>
      </c>
      <c r="G79" s="113" t="str">
        <f>'Fy kat'!AH78</f>
        <v/>
      </c>
      <c r="H79" s="114" t="str">
        <f>'Fy kat'!AI78</f>
        <v/>
      </c>
      <c r="I79" s="115" t="str">
        <f>'Fy kat'!AJ78</f>
        <v/>
      </c>
      <c r="J79" s="113" t="str">
        <f>'Fy kat'!AK78</f>
        <v/>
      </c>
      <c r="K79" s="114" t="str">
        <f>'Fy kat'!AL78</f>
        <v/>
      </c>
      <c r="L79" s="115" t="str">
        <f>'Fy kat'!AM78</f>
        <v/>
      </c>
      <c r="M79" s="113" t="str">
        <f>'Fy kat'!AN78</f>
        <v/>
      </c>
      <c r="N79" s="114" t="str">
        <f>'Fy kat'!AO78</f>
        <v/>
      </c>
      <c r="O79" s="115" t="str">
        <f>'Fy kat'!AP78</f>
        <v/>
      </c>
      <c r="P79" s="113" t="str">
        <f>'Fy kat'!AQ78</f>
        <v/>
      </c>
      <c r="Q79" s="114" t="str">
        <f>'Fy kat'!AR78</f>
        <v/>
      </c>
      <c r="R79" s="115" t="str">
        <f>'Fy kat'!AS78</f>
        <v/>
      </c>
      <c r="S79" s="113" t="str">
        <f>'Fy kat'!AT78</f>
        <v/>
      </c>
      <c r="T79" s="116" t="str">
        <f>'Fy kat'!AU78</f>
        <v/>
      </c>
      <c r="U79" s="117" t="str">
        <f>'Fy kat'!AV78</f>
        <v/>
      </c>
      <c r="V79" s="113" t="str">
        <f>'Fy kat'!AW78</f>
        <v/>
      </c>
      <c r="W79" s="118" t="str">
        <f>'Fy kat'!AX78</f>
        <v/>
      </c>
      <c r="X79" s="109" t="str">
        <f>'Fy kat'!AY78</f>
        <v/>
      </c>
      <c r="Y79" s="113" t="str">
        <f>'Fy kat'!AZ78</f>
        <v/>
      </c>
      <c r="Z79" s="118" t="str">
        <f>'Fy kat'!BA78</f>
        <v/>
      </c>
      <c r="AA79" s="109" t="str">
        <f>'Fy kat'!BB78</f>
        <v/>
      </c>
      <c r="AB79" s="113" t="str">
        <f>'Fy kat'!BC78</f>
        <v/>
      </c>
      <c r="AC79" s="118" t="str">
        <f>'Fy kat'!BD78</f>
        <v/>
      </c>
      <c r="AD79" s="117" t="str">
        <f>'Fy kat'!BE78</f>
        <v/>
      </c>
      <c r="AE79" s="113" t="str">
        <f>'Fy kat'!BF78</f>
        <v/>
      </c>
      <c r="AF79" s="113" t="str">
        <f>'Fy kat'!BG78</f>
        <v/>
      </c>
      <c r="AG79" s="127"/>
      <c r="AH79" s="113" t="str">
        <f>'Fy kat'!BH78</f>
        <v/>
      </c>
      <c r="AI79" s="113" t="str">
        <f>'Fy kat'!BI78</f>
        <v/>
      </c>
      <c r="AJ79" s="118" t="str">
        <f>'Fy kat'!BJ78</f>
        <v/>
      </c>
    </row>
    <row r="80" spans="2:36" x14ac:dyDescent="0.25">
      <c r="B80" s="108" t="str">
        <f>'Fy kat'!AC79</f>
        <v/>
      </c>
      <c r="C80" s="109" t="str">
        <f>'Fy kat'!AD79</f>
        <v/>
      </c>
      <c r="D80" s="110" t="str">
        <f>'Fy kat'!AE79</f>
        <v/>
      </c>
      <c r="E80" s="111" t="str">
        <f>'Fy kat'!AF79</f>
        <v/>
      </c>
      <c r="F80" s="112" t="str">
        <f>'Fy kat'!AG79</f>
        <v/>
      </c>
      <c r="G80" s="113" t="str">
        <f>'Fy kat'!AH79</f>
        <v/>
      </c>
      <c r="H80" s="114" t="str">
        <f>'Fy kat'!AI79</f>
        <v/>
      </c>
      <c r="I80" s="115" t="str">
        <f>'Fy kat'!AJ79</f>
        <v/>
      </c>
      <c r="J80" s="113" t="str">
        <f>'Fy kat'!AK79</f>
        <v/>
      </c>
      <c r="K80" s="114" t="str">
        <f>'Fy kat'!AL79</f>
        <v/>
      </c>
      <c r="L80" s="115" t="str">
        <f>'Fy kat'!AM79</f>
        <v/>
      </c>
      <c r="M80" s="113" t="str">
        <f>'Fy kat'!AN79</f>
        <v/>
      </c>
      <c r="N80" s="114" t="str">
        <f>'Fy kat'!AO79</f>
        <v/>
      </c>
      <c r="O80" s="115" t="str">
        <f>'Fy kat'!AP79</f>
        <v/>
      </c>
      <c r="P80" s="113" t="str">
        <f>'Fy kat'!AQ79</f>
        <v/>
      </c>
      <c r="Q80" s="114" t="str">
        <f>'Fy kat'!AR79</f>
        <v/>
      </c>
      <c r="R80" s="115" t="str">
        <f>'Fy kat'!AS79</f>
        <v/>
      </c>
      <c r="S80" s="113" t="str">
        <f>'Fy kat'!AT79</f>
        <v/>
      </c>
      <c r="T80" s="116" t="str">
        <f>'Fy kat'!AU79</f>
        <v/>
      </c>
      <c r="U80" s="117" t="str">
        <f>'Fy kat'!AV79</f>
        <v/>
      </c>
      <c r="V80" s="113" t="str">
        <f>'Fy kat'!AW79</f>
        <v/>
      </c>
      <c r="W80" s="118" t="str">
        <f>'Fy kat'!AX79</f>
        <v/>
      </c>
      <c r="X80" s="109" t="str">
        <f>'Fy kat'!AY79</f>
        <v/>
      </c>
      <c r="Y80" s="113" t="str">
        <f>'Fy kat'!AZ79</f>
        <v/>
      </c>
      <c r="Z80" s="118" t="str">
        <f>'Fy kat'!BA79</f>
        <v/>
      </c>
      <c r="AA80" s="109" t="str">
        <f>'Fy kat'!BB79</f>
        <v/>
      </c>
      <c r="AB80" s="113" t="str">
        <f>'Fy kat'!BC79</f>
        <v/>
      </c>
      <c r="AC80" s="118" t="str">
        <f>'Fy kat'!BD79</f>
        <v/>
      </c>
      <c r="AD80" s="117" t="str">
        <f>'Fy kat'!BE79</f>
        <v/>
      </c>
      <c r="AE80" s="113" t="str">
        <f>'Fy kat'!BF79</f>
        <v/>
      </c>
      <c r="AF80" s="113" t="str">
        <f>'Fy kat'!BG79</f>
        <v/>
      </c>
      <c r="AG80" s="127"/>
      <c r="AH80" s="113" t="str">
        <f>'Fy kat'!BH79</f>
        <v/>
      </c>
      <c r="AI80" s="113" t="str">
        <f>'Fy kat'!BI79</f>
        <v/>
      </c>
      <c r="AJ80" s="118" t="str">
        <f>'Fy kat'!BJ79</f>
        <v/>
      </c>
    </row>
    <row r="81" spans="2:36" x14ac:dyDescent="0.25">
      <c r="B81" s="108" t="str">
        <f>'Fy kat'!AC80</f>
        <v/>
      </c>
      <c r="C81" s="109" t="str">
        <f>'Fy kat'!AD80</f>
        <v/>
      </c>
      <c r="D81" s="110" t="str">
        <f>'Fy kat'!AE80</f>
        <v/>
      </c>
      <c r="E81" s="111" t="str">
        <f>'Fy kat'!AF80</f>
        <v/>
      </c>
      <c r="F81" s="112" t="str">
        <f>'Fy kat'!AG80</f>
        <v/>
      </c>
      <c r="G81" s="113" t="str">
        <f>'Fy kat'!AH80</f>
        <v/>
      </c>
      <c r="H81" s="114" t="str">
        <f>'Fy kat'!AI80</f>
        <v/>
      </c>
      <c r="I81" s="115" t="str">
        <f>'Fy kat'!AJ80</f>
        <v/>
      </c>
      <c r="J81" s="113" t="str">
        <f>'Fy kat'!AK80</f>
        <v/>
      </c>
      <c r="K81" s="114" t="str">
        <f>'Fy kat'!AL80</f>
        <v/>
      </c>
      <c r="L81" s="115" t="str">
        <f>'Fy kat'!AM80</f>
        <v/>
      </c>
      <c r="M81" s="113" t="str">
        <f>'Fy kat'!AN80</f>
        <v/>
      </c>
      <c r="N81" s="114" t="str">
        <f>'Fy kat'!AO80</f>
        <v/>
      </c>
      <c r="O81" s="115" t="str">
        <f>'Fy kat'!AP80</f>
        <v/>
      </c>
      <c r="P81" s="113" t="str">
        <f>'Fy kat'!AQ80</f>
        <v/>
      </c>
      <c r="Q81" s="114" t="str">
        <f>'Fy kat'!AR80</f>
        <v/>
      </c>
      <c r="R81" s="115" t="str">
        <f>'Fy kat'!AS80</f>
        <v/>
      </c>
      <c r="S81" s="113" t="str">
        <f>'Fy kat'!AT80</f>
        <v/>
      </c>
      <c r="T81" s="116" t="str">
        <f>'Fy kat'!AU80</f>
        <v/>
      </c>
      <c r="U81" s="117" t="str">
        <f>'Fy kat'!AV80</f>
        <v/>
      </c>
      <c r="V81" s="113" t="str">
        <f>'Fy kat'!AW80</f>
        <v/>
      </c>
      <c r="W81" s="118" t="str">
        <f>'Fy kat'!AX80</f>
        <v/>
      </c>
      <c r="X81" s="109" t="str">
        <f>'Fy kat'!AY80</f>
        <v/>
      </c>
      <c r="Y81" s="113" t="str">
        <f>'Fy kat'!AZ80</f>
        <v/>
      </c>
      <c r="Z81" s="118" t="str">
        <f>'Fy kat'!BA80</f>
        <v/>
      </c>
      <c r="AA81" s="109" t="str">
        <f>'Fy kat'!BB80</f>
        <v/>
      </c>
      <c r="AB81" s="113" t="str">
        <f>'Fy kat'!BC80</f>
        <v/>
      </c>
      <c r="AC81" s="118" t="str">
        <f>'Fy kat'!BD80</f>
        <v/>
      </c>
      <c r="AD81" s="117" t="str">
        <f>'Fy kat'!BE80</f>
        <v/>
      </c>
      <c r="AE81" s="113" t="str">
        <f>'Fy kat'!BF80</f>
        <v/>
      </c>
      <c r="AF81" s="113" t="str">
        <f>'Fy kat'!BG80</f>
        <v/>
      </c>
      <c r="AG81" s="127"/>
      <c r="AH81" s="113" t="str">
        <f>'Fy kat'!BH80</f>
        <v/>
      </c>
      <c r="AI81" s="113" t="str">
        <f>'Fy kat'!BI80</f>
        <v/>
      </c>
      <c r="AJ81" s="118" t="str">
        <f>'Fy kat'!BJ80</f>
        <v/>
      </c>
    </row>
    <row r="82" spans="2:36" x14ac:dyDescent="0.25">
      <c r="B82" s="108" t="str">
        <f>'Fy kat'!AC81</f>
        <v/>
      </c>
      <c r="C82" s="109" t="str">
        <f>'Fy kat'!AD81</f>
        <v/>
      </c>
      <c r="D82" s="110" t="str">
        <f>'Fy kat'!AE81</f>
        <v/>
      </c>
      <c r="E82" s="111" t="str">
        <f>'Fy kat'!AF81</f>
        <v/>
      </c>
      <c r="F82" s="112" t="str">
        <f>'Fy kat'!AG81</f>
        <v/>
      </c>
      <c r="G82" s="113" t="str">
        <f>'Fy kat'!AH81</f>
        <v/>
      </c>
      <c r="H82" s="114" t="str">
        <f>'Fy kat'!AI81</f>
        <v/>
      </c>
      <c r="I82" s="115" t="str">
        <f>'Fy kat'!AJ81</f>
        <v/>
      </c>
      <c r="J82" s="113" t="str">
        <f>'Fy kat'!AK81</f>
        <v/>
      </c>
      <c r="K82" s="114" t="str">
        <f>'Fy kat'!AL81</f>
        <v/>
      </c>
      <c r="L82" s="115" t="str">
        <f>'Fy kat'!AM81</f>
        <v/>
      </c>
      <c r="M82" s="113" t="str">
        <f>'Fy kat'!AN81</f>
        <v/>
      </c>
      <c r="N82" s="114" t="str">
        <f>'Fy kat'!AO81</f>
        <v/>
      </c>
      <c r="O82" s="115" t="str">
        <f>'Fy kat'!AP81</f>
        <v/>
      </c>
      <c r="P82" s="113" t="str">
        <f>'Fy kat'!AQ81</f>
        <v/>
      </c>
      <c r="Q82" s="114" t="str">
        <f>'Fy kat'!AR81</f>
        <v/>
      </c>
      <c r="R82" s="115" t="str">
        <f>'Fy kat'!AS81</f>
        <v/>
      </c>
      <c r="S82" s="113" t="str">
        <f>'Fy kat'!AT81</f>
        <v/>
      </c>
      <c r="T82" s="116" t="str">
        <f>'Fy kat'!AU81</f>
        <v/>
      </c>
      <c r="U82" s="117" t="str">
        <f>'Fy kat'!AV81</f>
        <v/>
      </c>
      <c r="V82" s="113" t="str">
        <f>'Fy kat'!AW81</f>
        <v/>
      </c>
      <c r="W82" s="118" t="str">
        <f>'Fy kat'!AX81</f>
        <v/>
      </c>
      <c r="X82" s="109" t="str">
        <f>'Fy kat'!AY81</f>
        <v/>
      </c>
      <c r="Y82" s="113" t="str">
        <f>'Fy kat'!AZ81</f>
        <v/>
      </c>
      <c r="Z82" s="118" t="str">
        <f>'Fy kat'!BA81</f>
        <v/>
      </c>
      <c r="AA82" s="109" t="str">
        <f>'Fy kat'!BB81</f>
        <v/>
      </c>
      <c r="AB82" s="113" t="str">
        <f>'Fy kat'!BC81</f>
        <v/>
      </c>
      <c r="AC82" s="118" t="str">
        <f>'Fy kat'!BD81</f>
        <v/>
      </c>
      <c r="AD82" s="117" t="str">
        <f>'Fy kat'!BE81</f>
        <v/>
      </c>
      <c r="AE82" s="113" t="str">
        <f>'Fy kat'!BF81</f>
        <v/>
      </c>
      <c r="AF82" s="113" t="str">
        <f>'Fy kat'!BG81</f>
        <v/>
      </c>
      <c r="AG82" s="127"/>
      <c r="AH82" s="113" t="str">
        <f>'Fy kat'!BH81</f>
        <v/>
      </c>
      <c r="AI82" s="113" t="str">
        <f>'Fy kat'!BI81</f>
        <v/>
      </c>
      <c r="AJ82" s="118" t="str">
        <f>'Fy kat'!BJ81</f>
        <v/>
      </c>
    </row>
    <row r="83" spans="2:36" x14ac:dyDescent="0.25">
      <c r="B83" s="108" t="str">
        <f>'Fy kat'!AC82</f>
        <v/>
      </c>
      <c r="C83" s="109" t="str">
        <f>'Fy kat'!AD82</f>
        <v/>
      </c>
      <c r="D83" s="110" t="str">
        <f>'Fy kat'!AE82</f>
        <v/>
      </c>
      <c r="E83" s="111" t="str">
        <f>'Fy kat'!AF82</f>
        <v/>
      </c>
      <c r="F83" s="112" t="str">
        <f>'Fy kat'!AG82</f>
        <v/>
      </c>
      <c r="G83" s="113" t="str">
        <f>'Fy kat'!AH82</f>
        <v/>
      </c>
      <c r="H83" s="114" t="str">
        <f>'Fy kat'!AI82</f>
        <v/>
      </c>
      <c r="I83" s="115" t="str">
        <f>'Fy kat'!AJ82</f>
        <v/>
      </c>
      <c r="J83" s="113" t="str">
        <f>'Fy kat'!AK82</f>
        <v/>
      </c>
      <c r="K83" s="114" t="str">
        <f>'Fy kat'!AL82</f>
        <v/>
      </c>
      <c r="L83" s="115" t="str">
        <f>'Fy kat'!AM82</f>
        <v/>
      </c>
      <c r="M83" s="113" t="str">
        <f>'Fy kat'!AN82</f>
        <v/>
      </c>
      <c r="N83" s="114" t="str">
        <f>'Fy kat'!AO82</f>
        <v/>
      </c>
      <c r="O83" s="115" t="str">
        <f>'Fy kat'!AP82</f>
        <v/>
      </c>
      <c r="P83" s="113" t="str">
        <f>'Fy kat'!AQ82</f>
        <v/>
      </c>
      <c r="Q83" s="114" t="str">
        <f>'Fy kat'!AR82</f>
        <v/>
      </c>
      <c r="R83" s="115" t="str">
        <f>'Fy kat'!AS82</f>
        <v/>
      </c>
      <c r="S83" s="113" t="str">
        <f>'Fy kat'!AT82</f>
        <v/>
      </c>
      <c r="T83" s="116" t="str">
        <f>'Fy kat'!AU82</f>
        <v/>
      </c>
      <c r="U83" s="117" t="str">
        <f>'Fy kat'!AV82</f>
        <v/>
      </c>
      <c r="V83" s="113" t="str">
        <f>'Fy kat'!AW82</f>
        <v/>
      </c>
      <c r="W83" s="118" t="str">
        <f>'Fy kat'!AX82</f>
        <v/>
      </c>
      <c r="X83" s="109" t="str">
        <f>'Fy kat'!AY82</f>
        <v/>
      </c>
      <c r="Y83" s="113" t="str">
        <f>'Fy kat'!AZ82</f>
        <v/>
      </c>
      <c r="Z83" s="118" t="str">
        <f>'Fy kat'!BA82</f>
        <v/>
      </c>
      <c r="AA83" s="109" t="str">
        <f>'Fy kat'!BB82</f>
        <v/>
      </c>
      <c r="AB83" s="113" t="str">
        <f>'Fy kat'!BC82</f>
        <v/>
      </c>
      <c r="AC83" s="118" t="str">
        <f>'Fy kat'!BD82</f>
        <v/>
      </c>
      <c r="AD83" s="117" t="str">
        <f>'Fy kat'!BE82</f>
        <v/>
      </c>
      <c r="AE83" s="113" t="str">
        <f>'Fy kat'!BF82</f>
        <v/>
      </c>
      <c r="AF83" s="113" t="str">
        <f>'Fy kat'!BG82</f>
        <v/>
      </c>
      <c r="AG83" s="127"/>
      <c r="AH83" s="113" t="str">
        <f>'Fy kat'!BH82</f>
        <v/>
      </c>
      <c r="AI83" s="113" t="str">
        <f>'Fy kat'!BI82</f>
        <v/>
      </c>
      <c r="AJ83" s="118" t="str">
        <f>'Fy kat'!BJ82</f>
        <v/>
      </c>
    </row>
    <row r="84" spans="2:36" x14ac:dyDescent="0.25">
      <c r="B84" s="108" t="str">
        <f>'Fy kat'!AC83</f>
        <v/>
      </c>
      <c r="C84" s="109" t="str">
        <f>'Fy kat'!AD83</f>
        <v/>
      </c>
      <c r="D84" s="110" t="str">
        <f>'Fy kat'!AE83</f>
        <v/>
      </c>
      <c r="E84" s="111" t="str">
        <f>'Fy kat'!AF83</f>
        <v/>
      </c>
      <c r="F84" s="112" t="str">
        <f>'Fy kat'!AG83</f>
        <v/>
      </c>
      <c r="G84" s="113" t="str">
        <f>'Fy kat'!AH83</f>
        <v/>
      </c>
      <c r="H84" s="114" t="str">
        <f>'Fy kat'!AI83</f>
        <v/>
      </c>
      <c r="I84" s="115" t="str">
        <f>'Fy kat'!AJ83</f>
        <v/>
      </c>
      <c r="J84" s="113" t="str">
        <f>'Fy kat'!AK83</f>
        <v/>
      </c>
      <c r="K84" s="114" t="str">
        <f>'Fy kat'!AL83</f>
        <v/>
      </c>
      <c r="L84" s="115" t="str">
        <f>'Fy kat'!AM83</f>
        <v/>
      </c>
      <c r="M84" s="113" t="str">
        <f>'Fy kat'!AN83</f>
        <v/>
      </c>
      <c r="N84" s="114" t="str">
        <f>'Fy kat'!AO83</f>
        <v/>
      </c>
      <c r="O84" s="115" t="s">
        <v>85</v>
      </c>
      <c r="P84" s="113" t="str">
        <f>'Fy kat'!AQ83</f>
        <v/>
      </c>
      <c r="Q84" s="114" t="str">
        <f>'Fy kat'!AR83</f>
        <v/>
      </c>
      <c r="R84" s="115" t="str">
        <f>'Fy kat'!AS83</f>
        <v/>
      </c>
      <c r="S84" s="113" t="str">
        <f>'Fy kat'!AT83</f>
        <v/>
      </c>
      <c r="T84" s="116" t="str">
        <f>'Fy kat'!AU83</f>
        <v/>
      </c>
      <c r="U84" s="117" t="str">
        <f>'Fy kat'!AV83</f>
        <v/>
      </c>
      <c r="V84" s="113" t="str">
        <f>'Fy kat'!AW83</f>
        <v/>
      </c>
      <c r="W84" s="118" t="str">
        <f>'Fy kat'!AX83</f>
        <v/>
      </c>
      <c r="X84" s="109" t="str">
        <f>'Fy kat'!AY83</f>
        <v/>
      </c>
      <c r="Y84" s="113" t="str">
        <f>'Fy kat'!AZ83</f>
        <v/>
      </c>
      <c r="Z84" s="118" t="str">
        <f>'Fy kat'!BA83</f>
        <v/>
      </c>
      <c r="AA84" s="109" t="str">
        <f>'Fy kat'!BB83</f>
        <v/>
      </c>
      <c r="AB84" s="113" t="str">
        <f>'Fy kat'!BC83</f>
        <v/>
      </c>
      <c r="AC84" s="118" t="str">
        <f>'Fy kat'!BD83</f>
        <v/>
      </c>
      <c r="AD84" s="117" t="str">
        <f>'Fy kat'!BE83</f>
        <v/>
      </c>
      <c r="AE84" s="113" t="str">
        <f>'Fy kat'!BF83</f>
        <v/>
      </c>
      <c r="AF84" s="113" t="str">
        <f>'Fy kat'!BG83</f>
        <v/>
      </c>
      <c r="AG84" s="127"/>
      <c r="AH84" s="113" t="str">
        <f>'Fy kat'!BH83</f>
        <v/>
      </c>
      <c r="AI84" s="113" t="str">
        <f>'Fy kat'!BI83</f>
        <v/>
      </c>
      <c r="AJ84" s="118" t="str">
        <f>'Fy kat'!BJ83</f>
        <v/>
      </c>
    </row>
    <row r="85" spans="2:36" x14ac:dyDescent="0.25">
      <c r="B85" s="108" t="str">
        <f>'Fy kat'!AC84</f>
        <v/>
      </c>
      <c r="C85" s="109" t="str">
        <f>'Fy kat'!AD84</f>
        <v/>
      </c>
      <c r="D85" s="110" t="str">
        <f>'Fy kat'!AE84</f>
        <v/>
      </c>
      <c r="E85" s="111" t="str">
        <f>'Fy kat'!AF84</f>
        <v/>
      </c>
      <c r="F85" s="112" t="str">
        <f>'Fy kat'!AG84</f>
        <v/>
      </c>
      <c r="G85" s="113" t="str">
        <f>'Fy kat'!AH84</f>
        <v/>
      </c>
      <c r="H85" s="114" t="str">
        <f>'Fy kat'!AI84</f>
        <v/>
      </c>
      <c r="I85" s="115" t="str">
        <f>'Fy kat'!AJ84</f>
        <v/>
      </c>
      <c r="J85" s="113" t="str">
        <f>'Fy kat'!AK84</f>
        <v/>
      </c>
      <c r="K85" s="114" t="str">
        <f>'Fy kat'!AL84</f>
        <v/>
      </c>
      <c r="L85" s="115" t="str">
        <f>'Fy kat'!AM84</f>
        <v/>
      </c>
      <c r="M85" s="113" t="str">
        <f>'Fy kat'!AN84</f>
        <v/>
      </c>
      <c r="N85" s="114" t="str">
        <f>'Fy kat'!AO84</f>
        <v/>
      </c>
      <c r="O85" s="115" t="str">
        <f>'Fy kat'!AP84</f>
        <v/>
      </c>
      <c r="P85" s="113" t="str">
        <f>'Fy kat'!AQ84</f>
        <v/>
      </c>
      <c r="Q85" s="114" t="str">
        <f>'Fy kat'!AR84</f>
        <v/>
      </c>
      <c r="R85" s="115" t="str">
        <f>'Fy kat'!AS84</f>
        <v/>
      </c>
      <c r="S85" s="113" t="str">
        <f>'Fy kat'!AT84</f>
        <v/>
      </c>
      <c r="T85" s="116" t="str">
        <f>'Fy kat'!AU84</f>
        <v/>
      </c>
      <c r="U85" s="117" t="str">
        <f>'Fy kat'!AV84</f>
        <v/>
      </c>
      <c r="V85" s="113" t="str">
        <f>'Fy kat'!AW84</f>
        <v/>
      </c>
      <c r="W85" s="118" t="str">
        <f>'Fy kat'!AX84</f>
        <v/>
      </c>
      <c r="X85" s="109" t="str">
        <f>'Fy kat'!AY84</f>
        <v/>
      </c>
      <c r="Y85" s="113" t="str">
        <f>'Fy kat'!AZ84</f>
        <v/>
      </c>
      <c r="Z85" s="118" t="str">
        <f>'Fy kat'!BA84</f>
        <v/>
      </c>
      <c r="AA85" s="109" t="str">
        <f>'Fy kat'!BB84</f>
        <v/>
      </c>
      <c r="AB85" s="113" t="str">
        <f>'Fy kat'!BC84</f>
        <v/>
      </c>
      <c r="AC85" s="118" t="str">
        <f>'Fy kat'!BD84</f>
        <v/>
      </c>
      <c r="AD85" s="117" t="str">
        <f>'Fy kat'!BE84</f>
        <v/>
      </c>
      <c r="AE85" s="113" t="str">
        <f>'Fy kat'!BF84</f>
        <v/>
      </c>
      <c r="AF85" s="113" t="str">
        <f>'Fy kat'!BG84</f>
        <v/>
      </c>
      <c r="AG85" s="127"/>
      <c r="AH85" s="113" t="str">
        <f>'Fy kat'!BH84</f>
        <v/>
      </c>
      <c r="AI85" s="113" t="str">
        <f>'Fy kat'!BI84</f>
        <v/>
      </c>
      <c r="AJ85" s="118" t="str">
        <f>'Fy kat'!BJ84</f>
        <v/>
      </c>
    </row>
    <row r="86" spans="2:36" x14ac:dyDescent="0.25">
      <c r="B86" s="108" t="str">
        <f>'Fy kat'!AC85</f>
        <v/>
      </c>
      <c r="C86" s="109" t="str">
        <f>'Fy kat'!AD85</f>
        <v/>
      </c>
      <c r="D86" s="110" t="str">
        <f>'Fy kat'!AE85</f>
        <v/>
      </c>
      <c r="E86" s="111" t="str">
        <f>'Fy kat'!AF85</f>
        <v/>
      </c>
      <c r="F86" s="112" t="str">
        <f>'Fy kat'!AG85</f>
        <v/>
      </c>
      <c r="G86" s="113" t="str">
        <f>'Fy kat'!AH85</f>
        <v/>
      </c>
      <c r="H86" s="114" t="str">
        <f>'Fy kat'!AI85</f>
        <v/>
      </c>
      <c r="I86" s="115" t="str">
        <f>'Fy kat'!AJ85</f>
        <v/>
      </c>
      <c r="J86" s="113" t="str">
        <f>'Fy kat'!AK85</f>
        <v/>
      </c>
      <c r="K86" s="114" t="str">
        <f>'Fy kat'!AL85</f>
        <v/>
      </c>
      <c r="L86" s="115" t="str">
        <f>'Fy kat'!AM85</f>
        <v/>
      </c>
      <c r="M86" s="113" t="str">
        <f>'Fy kat'!AN85</f>
        <v/>
      </c>
      <c r="N86" s="114" t="str">
        <f>'Fy kat'!AO85</f>
        <v/>
      </c>
      <c r="O86" s="115" t="str">
        <f>'Fy kat'!AP85</f>
        <v/>
      </c>
      <c r="P86" s="113" t="str">
        <f>'Fy kat'!AQ85</f>
        <v/>
      </c>
      <c r="Q86" s="114" t="str">
        <f>'Fy kat'!AR85</f>
        <v/>
      </c>
      <c r="R86" s="115" t="str">
        <f>'Fy kat'!AS85</f>
        <v/>
      </c>
      <c r="S86" s="113" t="str">
        <f>'Fy kat'!AT85</f>
        <v/>
      </c>
      <c r="T86" s="116" t="str">
        <f>'Fy kat'!AU85</f>
        <v/>
      </c>
      <c r="U86" s="117" t="str">
        <f>'Fy kat'!AV85</f>
        <v/>
      </c>
      <c r="V86" s="113" t="str">
        <f>'Fy kat'!AW85</f>
        <v/>
      </c>
      <c r="W86" s="118" t="str">
        <f>'Fy kat'!AX85</f>
        <v/>
      </c>
      <c r="X86" s="109" t="str">
        <f>'Fy kat'!AY85</f>
        <v/>
      </c>
      <c r="Y86" s="113" t="str">
        <f>'Fy kat'!AZ85</f>
        <v/>
      </c>
      <c r="Z86" s="118" t="str">
        <f>'Fy kat'!BA85</f>
        <v/>
      </c>
      <c r="AA86" s="109" t="str">
        <f>'Fy kat'!BB85</f>
        <v/>
      </c>
      <c r="AB86" s="113" t="str">
        <f>'Fy kat'!BC85</f>
        <v/>
      </c>
      <c r="AC86" s="118" t="str">
        <f>'Fy kat'!BD85</f>
        <v/>
      </c>
      <c r="AD86" s="117" t="str">
        <f>'Fy kat'!BE85</f>
        <v/>
      </c>
      <c r="AE86" s="113" t="str">
        <f>'Fy kat'!BF85</f>
        <v/>
      </c>
      <c r="AF86" s="113" t="str">
        <f>'Fy kat'!BG85</f>
        <v/>
      </c>
      <c r="AG86" s="127"/>
      <c r="AH86" s="113" t="str">
        <f>'Fy kat'!BH85</f>
        <v/>
      </c>
      <c r="AI86" s="113" t="str">
        <f>'Fy kat'!BI85</f>
        <v/>
      </c>
      <c r="AJ86" s="118" t="str">
        <f>'Fy kat'!BJ85</f>
        <v/>
      </c>
    </row>
    <row r="87" spans="2:36" x14ac:dyDescent="0.25">
      <c r="B87" s="108" t="str">
        <f>'Fy kat'!AC86</f>
        <v/>
      </c>
      <c r="C87" s="109" t="str">
        <f>'Fy kat'!AD86</f>
        <v/>
      </c>
      <c r="D87" s="110" t="str">
        <f>'Fy kat'!AE86</f>
        <v/>
      </c>
      <c r="E87" s="111" t="str">
        <f>'Fy kat'!AF86</f>
        <v/>
      </c>
      <c r="F87" s="112" t="str">
        <f>'Fy kat'!AG86</f>
        <v/>
      </c>
      <c r="G87" s="113" t="str">
        <f>'Fy kat'!AH86</f>
        <v/>
      </c>
      <c r="H87" s="114" t="str">
        <f>'Fy kat'!AI86</f>
        <v/>
      </c>
      <c r="I87" s="115" t="str">
        <f>'Fy kat'!AJ86</f>
        <v/>
      </c>
      <c r="J87" s="113" t="str">
        <f>'Fy kat'!AK86</f>
        <v/>
      </c>
      <c r="K87" s="114" t="str">
        <f>'Fy kat'!AL86</f>
        <v/>
      </c>
      <c r="L87" s="115" t="str">
        <f>'Fy kat'!AM86</f>
        <v/>
      </c>
      <c r="M87" s="113" t="str">
        <f>'Fy kat'!AN86</f>
        <v/>
      </c>
      <c r="N87" s="114" t="str">
        <f>'Fy kat'!AO86</f>
        <v/>
      </c>
      <c r="O87" s="115" t="str">
        <f>'Fy kat'!AP86</f>
        <v/>
      </c>
      <c r="P87" s="113" t="str">
        <f>'Fy kat'!AQ86</f>
        <v/>
      </c>
      <c r="Q87" s="114" t="str">
        <f>'Fy kat'!AR86</f>
        <v/>
      </c>
      <c r="R87" s="115" t="str">
        <f>'Fy kat'!AS86</f>
        <v/>
      </c>
      <c r="S87" s="113" t="str">
        <f>'Fy kat'!AT86</f>
        <v/>
      </c>
      <c r="T87" s="116" t="str">
        <f>'Fy kat'!AU86</f>
        <v/>
      </c>
      <c r="U87" s="117" t="str">
        <f>'Fy kat'!AV86</f>
        <v/>
      </c>
      <c r="V87" s="113" t="str">
        <f>'Fy kat'!AW86</f>
        <v/>
      </c>
      <c r="W87" s="118" t="str">
        <f>'Fy kat'!AX86</f>
        <v/>
      </c>
      <c r="X87" s="109" t="str">
        <f>'Fy kat'!AY86</f>
        <v/>
      </c>
      <c r="Y87" s="113" t="str">
        <f>'Fy kat'!AZ86</f>
        <v/>
      </c>
      <c r="Z87" s="118" t="str">
        <f>'Fy kat'!BA86</f>
        <v/>
      </c>
      <c r="AA87" s="109" t="str">
        <f>'Fy kat'!BB86</f>
        <v/>
      </c>
      <c r="AB87" s="113" t="str">
        <f>'Fy kat'!BC86</f>
        <v/>
      </c>
      <c r="AC87" s="118" t="str">
        <f>'Fy kat'!BD86</f>
        <v/>
      </c>
      <c r="AD87" s="117" t="str">
        <f>'Fy kat'!BE86</f>
        <v/>
      </c>
      <c r="AE87" s="113" t="str">
        <f>'Fy kat'!BF86</f>
        <v/>
      </c>
      <c r="AF87" s="113" t="str">
        <f>'Fy kat'!BG86</f>
        <v/>
      </c>
      <c r="AG87" s="127"/>
      <c r="AH87" s="113" t="str">
        <f>'Fy kat'!BH86</f>
        <v/>
      </c>
      <c r="AI87" s="113" t="str">
        <f>'Fy kat'!BI86</f>
        <v/>
      </c>
      <c r="AJ87" s="118" t="str">
        <f>'Fy kat'!BJ86</f>
        <v/>
      </c>
    </row>
    <row r="88" spans="2:36" x14ac:dyDescent="0.25">
      <c r="B88" s="108" t="str">
        <f>'Fy kat'!AC87</f>
        <v/>
      </c>
      <c r="C88" s="109" t="str">
        <f>'Fy kat'!AD87</f>
        <v/>
      </c>
      <c r="D88" s="110" t="str">
        <f>'Fy kat'!AE87</f>
        <v/>
      </c>
      <c r="E88" s="111" t="str">
        <f>'Fy kat'!AF87</f>
        <v/>
      </c>
      <c r="F88" s="112" t="str">
        <f>'Fy kat'!AG87</f>
        <v/>
      </c>
      <c r="G88" s="113" t="str">
        <f>'Fy kat'!AH87</f>
        <v/>
      </c>
      <c r="H88" s="114" t="str">
        <f>'Fy kat'!AI87</f>
        <v/>
      </c>
      <c r="I88" s="115" t="str">
        <f>'Fy kat'!AJ87</f>
        <v/>
      </c>
      <c r="J88" s="113" t="str">
        <f>'Fy kat'!AK87</f>
        <v/>
      </c>
      <c r="K88" s="114" t="str">
        <f>'Fy kat'!AL87</f>
        <v/>
      </c>
      <c r="L88" s="115" t="str">
        <f>'Fy kat'!AM87</f>
        <v/>
      </c>
      <c r="M88" s="113" t="str">
        <f>'Fy kat'!AN87</f>
        <v/>
      </c>
      <c r="N88" s="114" t="str">
        <f>'Fy kat'!AO87</f>
        <v/>
      </c>
      <c r="O88" s="115" t="str">
        <f>'Fy kat'!AP87</f>
        <v/>
      </c>
      <c r="P88" s="113" t="str">
        <f>'Fy kat'!AQ87</f>
        <v/>
      </c>
      <c r="Q88" s="114" t="str">
        <f>'Fy kat'!AR87</f>
        <v/>
      </c>
      <c r="R88" s="115" t="str">
        <f>'Fy kat'!AS87</f>
        <v/>
      </c>
      <c r="S88" s="113" t="str">
        <f>'Fy kat'!AT87</f>
        <v/>
      </c>
      <c r="T88" s="116" t="str">
        <f>'Fy kat'!AU87</f>
        <v/>
      </c>
      <c r="U88" s="117" t="str">
        <f>'Fy kat'!AV87</f>
        <v/>
      </c>
      <c r="V88" s="113" t="str">
        <f>'Fy kat'!AW87</f>
        <v/>
      </c>
      <c r="W88" s="118" t="str">
        <f>'Fy kat'!AX87</f>
        <v/>
      </c>
      <c r="X88" s="109" t="str">
        <f>'Fy kat'!AY87</f>
        <v/>
      </c>
      <c r="Y88" s="113" t="str">
        <f>'Fy kat'!AZ87</f>
        <v/>
      </c>
      <c r="Z88" s="118" t="str">
        <f>'Fy kat'!BA87</f>
        <v/>
      </c>
      <c r="AA88" s="109" t="str">
        <f>'Fy kat'!BB87</f>
        <v/>
      </c>
      <c r="AB88" s="113" t="str">
        <f>'Fy kat'!BC87</f>
        <v/>
      </c>
      <c r="AC88" s="118" t="str">
        <f>'Fy kat'!BD87</f>
        <v/>
      </c>
      <c r="AD88" s="117" t="str">
        <f>'Fy kat'!BE87</f>
        <v/>
      </c>
      <c r="AE88" s="113" t="str">
        <f>'Fy kat'!BF87</f>
        <v/>
      </c>
      <c r="AF88" s="113" t="str">
        <f>'Fy kat'!BG87</f>
        <v/>
      </c>
      <c r="AG88" s="127"/>
      <c r="AH88" s="113" t="str">
        <f>'Fy kat'!BH87</f>
        <v/>
      </c>
      <c r="AI88" s="113" t="str">
        <f>'Fy kat'!BI87</f>
        <v/>
      </c>
      <c r="AJ88" s="118" t="str">
        <f>'Fy kat'!BJ87</f>
        <v/>
      </c>
    </row>
    <row r="89" spans="2:36" x14ac:dyDescent="0.25">
      <c r="B89" s="108" t="str">
        <f>'Fy kat'!AC88</f>
        <v/>
      </c>
      <c r="C89" s="109" t="str">
        <f>'Fy kat'!AD88</f>
        <v/>
      </c>
      <c r="D89" s="110" t="str">
        <f>'Fy kat'!AE88</f>
        <v/>
      </c>
      <c r="E89" s="111" t="str">
        <f>'Fy kat'!AF88</f>
        <v/>
      </c>
      <c r="F89" s="112" t="str">
        <f>'Fy kat'!AG88</f>
        <v/>
      </c>
      <c r="G89" s="113" t="str">
        <f>'Fy kat'!AH88</f>
        <v/>
      </c>
      <c r="H89" s="114" t="str">
        <f>'Fy kat'!AI88</f>
        <v/>
      </c>
      <c r="I89" s="115" t="str">
        <f>'Fy kat'!AJ88</f>
        <v/>
      </c>
      <c r="J89" s="113" t="str">
        <f>'Fy kat'!AK88</f>
        <v/>
      </c>
      <c r="K89" s="114" t="str">
        <f>'Fy kat'!AL88</f>
        <v/>
      </c>
      <c r="L89" s="115" t="str">
        <f>'Fy kat'!AM88</f>
        <v/>
      </c>
      <c r="M89" s="113" t="str">
        <f>'Fy kat'!AN88</f>
        <v/>
      </c>
      <c r="N89" s="114" t="str">
        <f>'Fy kat'!AO88</f>
        <v/>
      </c>
      <c r="O89" s="115" t="str">
        <f>'Fy kat'!AP88</f>
        <v/>
      </c>
      <c r="P89" s="113" t="str">
        <f>'Fy kat'!AQ88</f>
        <v/>
      </c>
      <c r="Q89" s="114" t="str">
        <f>'Fy kat'!AR88</f>
        <v/>
      </c>
      <c r="R89" s="115" t="str">
        <f>'Fy kat'!AS88</f>
        <v/>
      </c>
      <c r="S89" s="113" t="str">
        <f>'Fy kat'!AT88</f>
        <v/>
      </c>
      <c r="T89" s="116" t="str">
        <f>'Fy kat'!AU88</f>
        <v/>
      </c>
      <c r="U89" s="117" t="str">
        <f>'Fy kat'!AV88</f>
        <v/>
      </c>
      <c r="V89" s="113" t="str">
        <f>'Fy kat'!AW88</f>
        <v/>
      </c>
      <c r="W89" s="118" t="str">
        <f>'Fy kat'!AX88</f>
        <v/>
      </c>
      <c r="X89" s="109" t="str">
        <f>'Fy kat'!AY88</f>
        <v/>
      </c>
      <c r="Y89" s="113" t="str">
        <f>'Fy kat'!AZ88</f>
        <v/>
      </c>
      <c r="Z89" s="118" t="str">
        <f>'Fy kat'!BA88</f>
        <v/>
      </c>
      <c r="AA89" s="109" t="str">
        <f>'Fy kat'!BB88</f>
        <v/>
      </c>
      <c r="AB89" s="113" t="str">
        <f>'Fy kat'!BC88</f>
        <v/>
      </c>
      <c r="AC89" s="118" t="str">
        <f>'Fy kat'!BD88</f>
        <v/>
      </c>
      <c r="AD89" s="117" t="str">
        <f>'Fy kat'!BE88</f>
        <v/>
      </c>
      <c r="AE89" s="113" t="str">
        <f>'Fy kat'!BF88</f>
        <v/>
      </c>
      <c r="AF89" s="113" t="str">
        <f>'Fy kat'!BG88</f>
        <v/>
      </c>
      <c r="AG89" s="127"/>
      <c r="AH89" s="113" t="str">
        <f>'Fy kat'!BH88</f>
        <v/>
      </c>
      <c r="AI89" s="113" t="str">
        <f>'Fy kat'!BI88</f>
        <v/>
      </c>
      <c r="AJ89" s="118" t="str">
        <f>'Fy kat'!BJ88</f>
        <v/>
      </c>
    </row>
    <row r="90" spans="2:36" x14ac:dyDescent="0.25">
      <c r="B90" s="108" t="str">
        <f>'Fy kat'!AC89</f>
        <v/>
      </c>
      <c r="C90" s="109" t="str">
        <f>'Fy kat'!AD89</f>
        <v/>
      </c>
      <c r="D90" s="110" t="str">
        <f>'Fy kat'!AE89</f>
        <v/>
      </c>
      <c r="E90" s="111" t="str">
        <f>'Fy kat'!AF89</f>
        <v/>
      </c>
      <c r="F90" s="112" t="str">
        <f>'Fy kat'!AG89</f>
        <v/>
      </c>
      <c r="G90" s="113" t="str">
        <f>'Fy kat'!AH89</f>
        <v/>
      </c>
      <c r="H90" s="114" t="str">
        <f>'Fy kat'!AI89</f>
        <v/>
      </c>
      <c r="I90" s="115" t="str">
        <f>'Fy kat'!AJ89</f>
        <v/>
      </c>
      <c r="J90" s="113" t="str">
        <f>'Fy kat'!AK89</f>
        <v/>
      </c>
      <c r="K90" s="114" t="str">
        <f>'Fy kat'!AL89</f>
        <v/>
      </c>
      <c r="L90" s="115" t="str">
        <f>'Fy kat'!AM89</f>
        <v/>
      </c>
      <c r="M90" s="113" t="str">
        <f>'Fy kat'!AN89</f>
        <v/>
      </c>
      <c r="N90" s="114" t="str">
        <f>'Fy kat'!AO89</f>
        <v/>
      </c>
      <c r="O90" s="115" t="str">
        <f>'Fy kat'!AP89</f>
        <v/>
      </c>
      <c r="P90" s="113" t="str">
        <f>'Fy kat'!AQ89</f>
        <v/>
      </c>
      <c r="Q90" s="114" t="str">
        <f>'Fy kat'!AR89</f>
        <v/>
      </c>
      <c r="R90" s="115" t="str">
        <f>'Fy kat'!AS89</f>
        <v/>
      </c>
      <c r="S90" s="113" t="str">
        <f>'Fy kat'!AT89</f>
        <v/>
      </c>
      <c r="T90" s="116" t="str">
        <f>'Fy kat'!AU89</f>
        <v/>
      </c>
      <c r="U90" s="117" t="str">
        <f>'Fy kat'!AV89</f>
        <v/>
      </c>
      <c r="V90" s="113" t="str">
        <f>'Fy kat'!AW89</f>
        <v/>
      </c>
      <c r="W90" s="118" t="str">
        <f>'Fy kat'!AX89</f>
        <v/>
      </c>
      <c r="X90" s="109" t="str">
        <f>'Fy kat'!AY89</f>
        <v/>
      </c>
      <c r="Y90" s="113" t="str">
        <f>'Fy kat'!AZ89</f>
        <v/>
      </c>
      <c r="Z90" s="118" t="str">
        <f>'Fy kat'!BA89</f>
        <v/>
      </c>
      <c r="AA90" s="109" t="str">
        <f>'Fy kat'!BB89</f>
        <v/>
      </c>
      <c r="AB90" s="113" t="str">
        <f>'Fy kat'!BC89</f>
        <v/>
      </c>
      <c r="AC90" s="118" t="str">
        <f>'Fy kat'!BD89</f>
        <v/>
      </c>
      <c r="AD90" s="117" t="str">
        <f>'Fy kat'!BE89</f>
        <v/>
      </c>
      <c r="AE90" s="113" t="str">
        <f>'Fy kat'!BF89</f>
        <v/>
      </c>
      <c r="AF90" s="113" t="str">
        <f>'Fy kat'!BG89</f>
        <v/>
      </c>
      <c r="AG90" s="127"/>
      <c r="AH90" s="113" t="str">
        <f>'Fy kat'!BH89</f>
        <v/>
      </c>
      <c r="AI90" s="113" t="str">
        <f>'Fy kat'!BI89</f>
        <v/>
      </c>
      <c r="AJ90" s="118" t="str">
        <f>'Fy kat'!BJ89</f>
        <v/>
      </c>
    </row>
    <row r="91" spans="2:36" x14ac:dyDescent="0.25">
      <c r="B91" s="108" t="str">
        <f>'Fy kat'!AC90</f>
        <v/>
      </c>
      <c r="C91" s="109" t="str">
        <f>'Fy kat'!AD90</f>
        <v/>
      </c>
      <c r="D91" s="110" t="str">
        <f>'Fy kat'!AE90</f>
        <v/>
      </c>
      <c r="E91" s="111" t="str">
        <f>'Fy kat'!AF90</f>
        <v/>
      </c>
      <c r="F91" s="112" t="str">
        <f>'Fy kat'!AG90</f>
        <v/>
      </c>
      <c r="G91" s="113" t="str">
        <f>'Fy kat'!AH90</f>
        <v/>
      </c>
      <c r="H91" s="114" t="str">
        <f>'Fy kat'!AI90</f>
        <v/>
      </c>
      <c r="I91" s="115" t="str">
        <f>'Fy kat'!AJ90</f>
        <v/>
      </c>
      <c r="J91" s="113" t="str">
        <f>'Fy kat'!AK90</f>
        <v/>
      </c>
      <c r="K91" s="114" t="str">
        <f>'Fy kat'!AL90</f>
        <v/>
      </c>
      <c r="L91" s="115" t="str">
        <f>'Fy kat'!AM90</f>
        <v/>
      </c>
      <c r="M91" s="113" t="str">
        <f>'Fy kat'!AN90</f>
        <v/>
      </c>
      <c r="N91" s="114" t="str">
        <f>'Fy kat'!AO90</f>
        <v/>
      </c>
      <c r="O91" s="115" t="str">
        <f>'Fy kat'!AP90</f>
        <v/>
      </c>
      <c r="P91" s="113" t="str">
        <f>'Fy kat'!AQ90</f>
        <v/>
      </c>
      <c r="Q91" s="114" t="str">
        <f>'Fy kat'!AR90</f>
        <v/>
      </c>
      <c r="R91" s="115" t="str">
        <f>'Fy kat'!AS90</f>
        <v/>
      </c>
      <c r="S91" s="113" t="str">
        <f>'Fy kat'!AT90</f>
        <v/>
      </c>
      <c r="T91" s="116" t="str">
        <f>'Fy kat'!AU90</f>
        <v/>
      </c>
      <c r="U91" s="117" t="str">
        <f>'Fy kat'!AV90</f>
        <v/>
      </c>
      <c r="V91" s="113" t="str">
        <f>'Fy kat'!AW90</f>
        <v/>
      </c>
      <c r="W91" s="118" t="str">
        <f>'Fy kat'!AX90</f>
        <v/>
      </c>
      <c r="X91" s="109" t="str">
        <f>'Fy kat'!AY90</f>
        <v/>
      </c>
      <c r="Y91" s="113" t="str">
        <f>'Fy kat'!AZ90</f>
        <v/>
      </c>
      <c r="Z91" s="118" t="str">
        <f>'Fy kat'!BA90</f>
        <v/>
      </c>
      <c r="AA91" s="109" t="str">
        <f>'Fy kat'!BB90</f>
        <v/>
      </c>
      <c r="AB91" s="113" t="str">
        <f>'Fy kat'!BC90</f>
        <v/>
      </c>
      <c r="AC91" s="118" t="str">
        <f>'Fy kat'!BD90</f>
        <v/>
      </c>
      <c r="AD91" s="117" t="str">
        <f>'Fy kat'!BE90</f>
        <v/>
      </c>
      <c r="AE91" s="113" t="str">
        <f>'Fy kat'!BF90</f>
        <v/>
      </c>
      <c r="AF91" s="113" t="str">
        <f>'Fy kat'!BG90</f>
        <v/>
      </c>
      <c r="AG91" s="127"/>
      <c r="AH91" s="113" t="str">
        <f>'Fy kat'!BH90</f>
        <v/>
      </c>
      <c r="AI91" s="113" t="str">
        <f>'Fy kat'!BI90</f>
        <v/>
      </c>
      <c r="AJ91" s="118" t="str">
        <f>'Fy kat'!BJ90</f>
        <v/>
      </c>
    </row>
    <row r="92" spans="2:36" x14ac:dyDescent="0.25">
      <c r="B92" s="108" t="str">
        <f>'Fy kat'!AC91</f>
        <v/>
      </c>
      <c r="C92" s="109" t="str">
        <f>'Fy kat'!AD91</f>
        <v/>
      </c>
      <c r="D92" s="110" t="str">
        <f>'Fy kat'!AE91</f>
        <v/>
      </c>
      <c r="E92" s="111" t="str">
        <f>'Fy kat'!AF91</f>
        <v/>
      </c>
      <c r="F92" s="112" t="str">
        <f>'Fy kat'!AG91</f>
        <v/>
      </c>
      <c r="G92" s="113" t="str">
        <f>'Fy kat'!AH91</f>
        <v/>
      </c>
      <c r="H92" s="114" t="str">
        <f>'Fy kat'!AI91</f>
        <v/>
      </c>
      <c r="I92" s="115" t="str">
        <f>'Fy kat'!AJ91</f>
        <v/>
      </c>
      <c r="J92" s="113" t="str">
        <f>'Fy kat'!AK91</f>
        <v/>
      </c>
      <c r="K92" s="114" t="str">
        <f>'Fy kat'!AL91</f>
        <v/>
      </c>
      <c r="L92" s="115" t="str">
        <f>'Fy kat'!AM91</f>
        <v/>
      </c>
      <c r="M92" s="113" t="str">
        <f>'Fy kat'!AN91</f>
        <v/>
      </c>
      <c r="N92" s="114" t="str">
        <f>'Fy kat'!AO91</f>
        <v/>
      </c>
      <c r="O92" s="115" t="str">
        <f>'Fy kat'!AP91</f>
        <v/>
      </c>
      <c r="P92" s="113" t="str">
        <f>'Fy kat'!AQ91</f>
        <v/>
      </c>
      <c r="Q92" s="114" t="str">
        <f>'Fy kat'!AR91</f>
        <v/>
      </c>
      <c r="R92" s="115" t="str">
        <f>'Fy kat'!AS91</f>
        <v/>
      </c>
      <c r="S92" s="113" t="str">
        <f>'Fy kat'!AT91</f>
        <v/>
      </c>
      <c r="T92" s="116" t="str">
        <f>'Fy kat'!AU91</f>
        <v/>
      </c>
      <c r="U92" s="117" t="str">
        <f>'Fy kat'!AV91</f>
        <v/>
      </c>
      <c r="V92" s="113" t="str">
        <f>'Fy kat'!AW91</f>
        <v/>
      </c>
      <c r="W92" s="118" t="str">
        <f>'Fy kat'!AX91</f>
        <v/>
      </c>
      <c r="X92" s="109" t="str">
        <f>'Fy kat'!AY91</f>
        <v/>
      </c>
      <c r="Y92" s="113" t="str">
        <f>'Fy kat'!AZ91</f>
        <v/>
      </c>
      <c r="Z92" s="118" t="str">
        <f>'Fy kat'!BA91</f>
        <v/>
      </c>
      <c r="AA92" s="109" t="str">
        <f>'Fy kat'!BB91</f>
        <v/>
      </c>
      <c r="AB92" s="113" t="str">
        <f>'Fy kat'!BC91</f>
        <v/>
      </c>
      <c r="AC92" s="118" t="str">
        <f>'Fy kat'!BD91</f>
        <v/>
      </c>
      <c r="AD92" s="117" t="str">
        <f>'Fy kat'!BE91</f>
        <v/>
      </c>
      <c r="AE92" s="113" t="str">
        <f>'Fy kat'!BF91</f>
        <v/>
      </c>
      <c r="AF92" s="113" t="str">
        <f>'Fy kat'!BG91</f>
        <v/>
      </c>
      <c r="AG92" s="127"/>
      <c r="AH92" s="113" t="str">
        <f>'Fy kat'!BH91</f>
        <v/>
      </c>
      <c r="AI92" s="113" t="str">
        <f>'Fy kat'!BI91</f>
        <v/>
      </c>
      <c r="AJ92" s="118" t="str">
        <f>'Fy kat'!BJ91</f>
        <v/>
      </c>
    </row>
    <row r="93" spans="2:36" x14ac:dyDescent="0.25">
      <c r="B93" s="108" t="str">
        <f>'Fy kat'!AC92</f>
        <v/>
      </c>
      <c r="C93" s="109" t="str">
        <f>'Fy kat'!AD92</f>
        <v/>
      </c>
      <c r="D93" s="110" t="str">
        <f>'Fy kat'!AE92</f>
        <v/>
      </c>
      <c r="E93" s="111" t="str">
        <f>'Fy kat'!AF92</f>
        <v/>
      </c>
      <c r="F93" s="112" t="str">
        <f>'Fy kat'!AG92</f>
        <v/>
      </c>
      <c r="G93" s="113" t="str">
        <f>'Fy kat'!AH92</f>
        <v/>
      </c>
      <c r="H93" s="114" t="str">
        <f>'Fy kat'!AI92</f>
        <v/>
      </c>
      <c r="I93" s="115" t="str">
        <f>'Fy kat'!AJ92</f>
        <v/>
      </c>
      <c r="J93" s="113" t="str">
        <f>'Fy kat'!AK92</f>
        <v/>
      </c>
      <c r="K93" s="114" t="str">
        <f>'Fy kat'!AL92</f>
        <v/>
      </c>
      <c r="L93" s="115" t="str">
        <f>'Fy kat'!AM92</f>
        <v/>
      </c>
      <c r="M93" s="113" t="str">
        <f>'Fy kat'!AN92</f>
        <v/>
      </c>
      <c r="N93" s="114" t="str">
        <f>'Fy kat'!AO92</f>
        <v/>
      </c>
      <c r="O93" s="115" t="str">
        <f>'Fy kat'!AP92</f>
        <v/>
      </c>
      <c r="P93" s="113" t="str">
        <f>'Fy kat'!AQ92</f>
        <v/>
      </c>
      <c r="Q93" s="114" t="str">
        <f>'Fy kat'!AR92</f>
        <v/>
      </c>
      <c r="R93" s="115" t="str">
        <f>'Fy kat'!AS92</f>
        <v/>
      </c>
      <c r="S93" s="113" t="str">
        <f>'Fy kat'!AT92</f>
        <v/>
      </c>
      <c r="T93" s="116" t="str">
        <f>'Fy kat'!AU92</f>
        <v/>
      </c>
      <c r="U93" s="117" t="str">
        <f>'Fy kat'!AV92</f>
        <v/>
      </c>
      <c r="V93" s="113" t="str">
        <f>'Fy kat'!AW92</f>
        <v/>
      </c>
      <c r="W93" s="118" t="str">
        <f>'Fy kat'!AX92</f>
        <v/>
      </c>
      <c r="X93" s="109" t="str">
        <f>'Fy kat'!AY92</f>
        <v/>
      </c>
      <c r="Y93" s="113" t="str">
        <f>'Fy kat'!AZ92</f>
        <v/>
      </c>
      <c r="Z93" s="118" t="str">
        <f>'Fy kat'!BA92</f>
        <v/>
      </c>
      <c r="AA93" s="109" t="str">
        <f>'Fy kat'!BB92</f>
        <v/>
      </c>
      <c r="AB93" s="113" t="str">
        <f>'Fy kat'!BC92</f>
        <v/>
      </c>
      <c r="AC93" s="118" t="str">
        <f>'Fy kat'!BD92</f>
        <v/>
      </c>
      <c r="AD93" s="117" t="str">
        <f>'Fy kat'!BE92</f>
        <v/>
      </c>
      <c r="AE93" s="113" t="str">
        <f>'Fy kat'!BF92</f>
        <v/>
      </c>
      <c r="AF93" s="113" t="str">
        <f>'Fy kat'!BG92</f>
        <v/>
      </c>
      <c r="AG93" s="127"/>
      <c r="AH93" s="113" t="str">
        <f>'Fy kat'!BH92</f>
        <v/>
      </c>
      <c r="AI93" s="113" t="str">
        <f>'Fy kat'!BI92</f>
        <v/>
      </c>
      <c r="AJ93" s="118" t="str">
        <f>'Fy kat'!BJ92</f>
        <v/>
      </c>
    </row>
    <row r="94" spans="2:36" x14ac:dyDescent="0.25">
      <c r="B94" s="108" t="str">
        <f>'Fy kat'!AC93</f>
        <v/>
      </c>
      <c r="C94" s="109" t="str">
        <f>'Fy kat'!AD93</f>
        <v/>
      </c>
      <c r="D94" s="110" t="str">
        <f>'Fy kat'!AE93</f>
        <v/>
      </c>
      <c r="E94" s="111" t="str">
        <f>'Fy kat'!AF93</f>
        <v/>
      </c>
      <c r="F94" s="112" t="str">
        <f>'Fy kat'!AG93</f>
        <v/>
      </c>
      <c r="G94" s="113" t="str">
        <f>'Fy kat'!AH93</f>
        <v/>
      </c>
      <c r="H94" s="114" t="str">
        <f>'Fy kat'!AI93</f>
        <v/>
      </c>
      <c r="I94" s="115" t="str">
        <f>'Fy kat'!AJ93</f>
        <v/>
      </c>
      <c r="J94" s="113" t="str">
        <f>'Fy kat'!AK93</f>
        <v/>
      </c>
      <c r="K94" s="114" t="str">
        <f>'Fy kat'!AL93</f>
        <v/>
      </c>
      <c r="L94" s="115" t="str">
        <f>'Fy kat'!AM93</f>
        <v/>
      </c>
      <c r="M94" s="113" t="str">
        <f>'Fy kat'!AN93</f>
        <v/>
      </c>
      <c r="N94" s="114" t="str">
        <f>'Fy kat'!AO93</f>
        <v/>
      </c>
      <c r="O94" s="115" t="str">
        <f>'Fy kat'!AP93</f>
        <v/>
      </c>
      <c r="P94" s="113" t="str">
        <f>'Fy kat'!AQ93</f>
        <v/>
      </c>
      <c r="Q94" s="114" t="str">
        <f>'Fy kat'!AR93</f>
        <v/>
      </c>
      <c r="R94" s="115" t="str">
        <f>'Fy kat'!AS93</f>
        <v/>
      </c>
      <c r="S94" s="113" t="str">
        <f>'Fy kat'!AT93</f>
        <v/>
      </c>
      <c r="T94" s="116" t="str">
        <f>'Fy kat'!AU93</f>
        <v/>
      </c>
      <c r="U94" s="117" t="str">
        <f>'Fy kat'!AV93</f>
        <v/>
      </c>
      <c r="V94" s="113" t="str">
        <f>'Fy kat'!AW93</f>
        <v/>
      </c>
      <c r="W94" s="118" t="str">
        <f>'Fy kat'!AX93</f>
        <v/>
      </c>
      <c r="X94" s="109" t="str">
        <f>'Fy kat'!AY93</f>
        <v/>
      </c>
      <c r="Y94" s="113" t="str">
        <f>'Fy kat'!AZ93</f>
        <v/>
      </c>
      <c r="Z94" s="118" t="str">
        <f>'Fy kat'!BA93</f>
        <v/>
      </c>
      <c r="AA94" s="109" t="str">
        <f>'Fy kat'!BB93</f>
        <v/>
      </c>
      <c r="AB94" s="113" t="str">
        <f>'Fy kat'!BC93</f>
        <v/>
      </c>
      <c r="AC94" s="118" t="str">
        <f>'Fy kat'!BD93</f>
        <v/>
      </c>
      <c r="AD94" s="117" t="str">
        <f>'Fy kat'!BE93</f>
        <v/>
      </c>
      <c r="AE94" s="113" t="str">
        <f>'Fy kat'!BF93</f>
        <v/>
      </c>
      <c r="AF94" s="113" t="str">
        <f>'Fy kat'!BG93</f>
        <v/>
      </c>
      <c r="AG94" s="127"/>
      <c r="AH94" s="113" t="str">
        <f>'Fy kat'!BH93</f>
        <v/>
      </c>
      <c r="AI94" s="113" t="str">
        <f>'Fy kat'!BI93</f>
        <v/>
      </c>
      <c r="AJ94" s="118" t="str">
        <f>'Fy kat'!BJ93</f>
        <v/>
      </c>
    </row>
    <row r="95" spans="2:36" x14ac:dyDescent="0.25">
      <c r="B95" s="108" t="str">
        <f>'Fy kat'!AC94</f>
        <v/>
      </c>
      <c r="C95" s="109" t="str">
        <f>'Fy kat'!AD94</f>
        <v/>
      </c>
      <c r="D95" s="110" t="str">
        <f>'Fy kat'!AE94</f>
        <v/>
      </c>
      <c r="E95" s="111" t="str">
        <f>'Fy kat'!AF94</f>
        <v/>
      </c>
      <c r="F95" s="112" t="str">
        <f>'Fy kat'!AG94</f>
        <v/>
      </c>
      <c r="G95" s="113" t="str">
        <f>'Fy kat'!AH94</f>
        <v/>
      </c>
      <c r="H95" s="114" t="str">
        <f>'Fy kat'!AI94</f>
        <v/>
      </c>
      <c r="I95" s="115" t="str">
        <f>'Fy kat'!AJ94</f>
        <v/>
      </c>
      <c r="J95" s="113" t="str">
        <f>'Fy kat'!AK94</f>
        <v/>
      </c>
      <c r="K95" s="114" t="str">
        <f>'Fy kat'!AL94</f>
        <v/>
      </c>
      <c r="L95" s="115" t="str">
        <f>'Fy kat'!AM94</f>
        <v/>
      </c>
      <c r="M95" s="113" t="str">
        <f>'Fy kat'!AN94</f>
        <v/>
      </c>
      <c r="N95" s="114" t="str">
        <f>'Fy kat'!AO94</f>
        <v/>
      </c>
      <c r="O95" s="115" t="str">
        <f>'Fy kat'!AP94</f>
        <v/>
      </c>
      <c r="P95" s="113" t="str">
        <f>'Fy kat'!AQ94</f>
        <v/>
      </c>
      <c r="Q95" s="114" t="str">
        <f>'Fy kat'!AR94</f>
        <v/>
      </c>
      <c r="R95" s="115" t="str">
        <f>'Fy kat'!AS94</f>
        <v/>
      </c>
      <c r="S95" s="113" t="str">
        <f>'Fy kat'!AT94</f>
        <v/>
      </c>
      <c r="T95" s="116" t="str">
        <f>'Fy kat'!AU94</f>
        <v/>
      </c>
      <c r="U95" s="117" t="str">
        <f>'Fy kat'!AV94</f>
        <v/>
      </c>
      <c r="V95" s="113" t="str">
        <f>'Fy kat'!AW94</f>
        <v/>
      </c>
      <c r="W95" s="118" t="str">
        <f>'Fy kat'!AX94</f>
        <v/>
      </c>
      <c r="X95" s="109" t="str">
        <f>'Fy kat'!AY94</f>
        <v/>
      </c>
      <c r="Y95" s="113" t="str">
        <f>'Fy kat'!AZ94</f>
        <v/>
      </c>
      <c r="Z95" s="118" t="str">
        <f>'Fy kat'!BA94</f>
        <v/>
      </c>
      <c r="AA95" s="109" t="str">
        <f>'Fy kat'!BB94</f>
        <v/>
      </c>
      <c r="AB95" s="113" t="str">
        <f>'Fy kat'!BC94</f>
        <v/>
      </c>
      <c r="AC95" s="118" t="str">
        <f>'Fy kat'!BD94</f>
        <v/>
      </c>
      <c r="AD95" s="117" t="str">
        <f>'Fy kat'!BE94</f>
        <v/>
      </c>
      <c r="AE95" s="113" t="str">
        <f>'Fy kat'!BF94</f>
        <v/>
      </c>
      <c r="AF95" s="113" t="str">
        <f>'Fy kat'!BG94</f>
        <v/>
      </c>
      <c r="AG95" s="127"/>
      <c r="AH95" s="113" t="str">
        <f>'Fy kat'!BH94</f>
        <v/>
      </c>
      <c r="AI95" s="113" t="str">
        <f>'Fy kat'!BI94</f>
        <v/>
      </c>
      <c r="AJ95" s="118" t="str">
        <f>'Fy kat'!BJ94</f>
        <v/>
      </c>
    </row>
    <row r="96" spans="2:36" x14ac:dyDescent="0.25">
      <c r="B96" s="108" t="str">
        <f>'Fy kat'!AC95</f>
        <v/>
      </c>
      <c r="C96" s="109" t="str">
        <f>'Fy kat'!AD95</f>
        <v/>
      </c>
      <c r="D96" s="110" t="str">
        <f>'Fy kat'!AE95</f>
        <v/>
      </c>
      <c r="E96" s="111" t="str">
        <f>'Fy kat'!AF95</f>
        <v/>
      </c>
      <c r="F96" s="112" t="str">
        <f>'Fy kat'!AG95</f>
        <v/>
      </c>
      <c r="G96" s="113" t="str">
        <f>'Fy kat'!AH95</f>
        <v/>
      </c>
      <c r="H96" s="114" t="str">
        <f>'Fy kat'!AI95</f>
        <v/>
      </c>
      <c r="I96" s="115" t="str">
        <f>'Fy kat'!AJ95</f>
        <v/>
      </c>
      <c r="J96" s="113" t="str">
        <f>'Fy kat'!AK95</f>
        <v/>
      </c>
      <c r="K96" s="114" t="str">
        <f>'Fy kat'!AL95</f>
        <v/>
      </c>
      <c r="L96" s="115" t="str">
        <f>'Fy kat'!AM95</f>
        <v/>
      </c>
      <c r="M96" s="113" t="str">
        <f>'Fy kat'!AN95</f>
        <v/>
      </c>
      <c r="N96" s="114" t="str">
        <f>'Fy kat'!AO95</f>
        <v/>
      </c>
      <c r="O96" s="115" t="str">
        <f>'Fy kat'!AP95</f>
        <v/>
      </c>
      <c r="P96" s="113" t="str">
        <f>'Fy kat'!AQ95</f>
        <v/>
      </c>
      <c r="Q96" s="114" t="str">
        <f>'Fy kat'!AR95</f>
        <v/>
      </c>
      <c r="R96" s="115" t="str">
        <f>'Fy kat'!AS95</f>
        <v/>
      </c>
      <c r="S96" s="113" t="str">
        <f>'Fy kat'!AT95</f>
        <v/>
      </c>
      <c r="T96" s="116" t="str">
        <f>'Fy kat'!AU95</f>
        <v/>
      </c>
      <c r="U96" s="117" t="str">
        <f>'Fy kat'!AV95</f>
        <v/>
      </c>
      <c r="V96" s="113" t="str">
        <f>'Fy kat'!AW95</f>
        <v/>
      </c>
      <c r="W96" s="118" t="str">
        <f>'Fy kat'!AX95</f>
        <v/>
      </c>
      <c r="X96" s="109" t="str">
        <f>'Fy kat'!AY95</f>
        <v/>
      </c>
      <c r="Y96" s="113" t="str">
        <f>'Fy kat'!AZ95</f>
        <v/>
      </c>
      <c r="Z96" s="118" t="str">
        <f>'Fy kat'!BA95</f>
        <v/>
      </c>
      <c r="AA96" s="109" t="str">
        <f>'Fy kat'!BB95</f>
        <v/>
      </c>
      <c r="AB96" s="113" t="str">
        <f>'Fy kat'!BC95</f>
        <v/>
      </c>
      <c r="AC96" s="118" t="str">
        <f>'Fy kat'!BD95</f>
        <v/>
      </c>
      <c r="AD96" s="117" t="str">
        <f>'Fy kat'!BE95</f>
        <v/>
      </c>
      <c r="AE96" s="113" t="str">
        <f>'Fy kat'!BF95</f>
        <v/>
      </c>
      <c r="AF96" s="113" t="str">
        <f>'Fy kat'!BG95</f>
        <v/>
      </c>
      <c r="AG96" s="127"/>
      <c r="AH96" s="113" t="str">
        <f>'Fy kat'!BH95</f>
        <v/>
      </c>
      <c r="AI96" s="113" t="str">
        <f>'Fy kat'!BI95</f>
        <v/>
      </c>
      <c r="AJ96" s="118" t="str">
        <f>'Fy kat'!BJ95</f>
        <v/>
      </c>
    </row>
    <row r="97" spans="2:36" x14ac:dyDescent="0.25">
      <c r="B97" s="108" t="str">
        <f>'Fy kat'!AC96</f>
        <v/>
      </c>
      <c r="C97" s="109" t="str">
        <f>'Fy kat'!AD96</f>
        <v/>
      </c>
      <c r="D97" s="110" t="str">
        <f>'Fy kat'!AE96</f>
        <v/>
      </c>
      <c r="E97" s="111" t="str">
        <f>'Fy kat'!AF96</f>
        <v/>
      </c>
      <c r="F97" s="112" t="str">
        <f>'Fy kat'!AG96</f>
        <v/>
      </c>
      <c r="G97" s="113" t="str">
        <f>'Fy kat'!AH96</f>
        <v/>
      </c>
      <c r="H97" s="114" t="str">
        <f>'Fy kat'!AI96</f>
        <v/>
      </c>
      <c r="I97" s="115" t="str">
        <f>'Fy kat'!AJ96</f>
        <v/>
      </c>
      <c r="J97" s="113" t="str">
        <f>'Fy kat'!AK96</f>
        <v/>
      </c>
      <c r="K97" s="114" t="str">
        <f>'Fy kat'!AL96</f>
        <v/>
      </c>
      <c r="L97" s="115" t="str">
        <f>'Fy kat'!AM96</f>
        <v/>
      </c>
      <c r="M97" s="113" t="str">
        <f>'Fy kat'!AN96</f>
        <v/>
      </c>
      <c r="N97" s="114" t="str">
        <f>'Fy kat'!AO96</f>
        <v/>
      </c>
      <c r="O97" s="115" t="str">
        <f>'Fy kat'!AP96</f>
        <v/>
      </c>
      <c r="P97" s="113" t="str">
        <f>'Fy kat'!AQ96</f>
        <v/>
      </c>
      <c r="Q97" s="114" t="str">
        <f>'Fy kat'!AR96</f>
        <v/>
      </c>
      <c r="R97" s="115" t="str">
        <f>'Fy kat'!AS96</f>
        <v/>
      </c>
      <c r="S97" s="113" t="str">
        <f>'Fy kat'!AT96</f>
        <v/>
      </c>
      <c r="T97" s="116" t="str">
        <f>'Fy kat'!AU96</f>
        <v/>
      </c>
      <c r="U97" s="117" t="str">
        <f>'Fy kat'!AV96</f>
        <v/>
      </c>
      <c r="V97" s="113" t="str">
        <f>'Fy kat'!AW96</f>
        <v/>
      </c>
      <c r="W97" s="118" t="str">
        <f>'Fy kat'!AX96</f>
        <v/>
      </c>
      <c r="X97" s="109" t="str">
        <f>'Fy kat'!AY96</f>
        <v/>
      </c>
      <c r="Y97" s="113" t="str">
        <f>'Fy kat'!AZ96</f>
        <v/>
      </c>
      <c r="Z97" s="118" t="str">
        <f>'Fy kat'!BA96</f>
        <v/>
      </c>
      <c r="AA97" s="109" t="str">
        <f>'Fy kat'!BB96</f>
        <v/>
      </c>
      <c r="AB97" s="113" t="str">
        <f>'Fy kat'!BC96</f>
        <v/>
      </c>
      <c r="AC97" s="118" t="str">
        <f>'Fy kat'!BD96</f>
        <v/>
      </c>
      <c r="AD97" s="117" t="str">
        <f>'Fy kat'!BE96</f>
        <v/>
      </c>
      <c r="AE97" s="113" t="str">
        <f>'Fy kat'!BF96</f>
        <v/>
      </c>
      <c r="AF97" s="113" t="str">
        <f>'Fy kat'!BG96</f>
        <v/>
      </c>
      <c r="AG97" s="127"/>
      <c r="AH97" s="113" t="str">
        <f>'Fy kat'!BH96</f>
        <v/>
      </c>
      <c r="AI97" s="113" t="str">
        <f>'Fy kat'!BI96</f>
        <v/>
      </c>
      <c r="AJ97" s="118" t="str">
        <f>'Fy kat'!BJ96</f>
        <v/>
      </c>
    </row>
    <row r="98" spans="2:36" x14ac:dyDescent="0.25">
      <c r="B98" s="108" t="str">
        <f>'Fy kat'!AC97</f>
        <v/>
      </c>
      <c r="C98" s="109" t="str">
        <f>'Fy kat'!AD97</f>
        <v/>
      </c>
      <c r="D98" s="110" t="str">
        <f>'Fy kat'!AE97</f>
        <v/>
      </c>
      <c r="E98" s="111" t="str">
        <f>'Fy kat'!AF97</f>
        <v/>
      </c>
      <c r="F98" s="112" t="str">
        <f>'Fy kat'!AG97</f>
        <v/>
      </c>
      <c r="G98" s="113" t="str">
        <f>'Fy kat'!AH97</f>
        <v/>
      </c>
      <c r="H98" s="114" t="str">
        <f>'Fy kat'!AI97</f>
        <v/>
      </c>
      <c r="I98" s="115" t="str">
        <f>'Fy kat'!AJ97</f>
        <v/>
      </c>
      <c r="J98" s="113" t="str">
        <f>'Fy kat'!AK97</f>
        <v/>
      </c>
      <c r="K98" s="114" t="str">
        <f>'Fy kat'!AL97</f>
        <v/>
      </c>
      <c r="L98" s="115" t="str">
        <f>'Fy kat'!AM97</f>
        <v/>
      </c>
      <c r="M98" s="113" t="str">
        <f>'Fy kat'!AN97</f>
        <v/>
      </c>
      <c r="N98" s="114" t="str">
        <f>'Fy kat'!AO97</f>
        <v/>
      </c>
      <c r="O98" s="115" t="str">
        <f>'Fy kat'!AP97</f>
        <v/>
      </c>
      <c r="P98" s="113" t="str">
        <f>'Fy kat'!AQ97</f>
        <v/>
      </c>
      <c r="Q98" s="114" t="str">
        <f>'Fy kat'!AR97</f>
        <v/>
      </c>
      <c r="R98" s="115" t="str">
        <f>'Fy kat'!AS97</f>
        <v/>
      </c>
      <c r="S98" s="113" t="str">
        <f>'Fy kat'!AT97</f>
        <v/>
      </c>
      <c r="T98" s="116" t="str">
        <f>'Fy kat'!AU97</f>
        <v/>
      </c>
      <c r="U98" s="117" t="str">
        <f>'Fy kat'!AV97</f>
        <v/>
      </c>
      <c r="V98" s="113" t="str">
        <f>'Fy kat'!AW97</f>
        <v/>
      </c>
      <c r="W98" s="118" t="str">
        <f>'Fy kat'!AX97</f>
        <v/>
      </c>
      <c r="X98" s="109" t="str">
        <f>'Fy kat'!AY97</f>
        <v/>
      </c>
      <c r="Y98" s="113" t="str">
        <f>'Fy kat'!AZ97</f>
        <v/>
      </c>
      <c r="Z98" s="118" t="str">
        <f>'Fy kat'!BA97</f>
        <v/>
      </c>
      <c r="AA98" s="109" t="str">
        <f>'Fy kat'!BB97</f>
        <v/>
      </c>
      <c r="AB98" s="113" t="str">
        <f>'Fy kat'!BC97</f>
        <v/>
      </c>
      <c r="AC98" s="118" t="str">
        <f>'Fy kat'!BD97</f>
        <v/>
      </c>
      <c r="AD98" s="117" t="str">
        <f>'Fy kat'!BE97</f>
        <v/>
      </c>
      <c r="AE98" s="113" t="str">
        <f>'Fy kat'!BF97</f>
        <v/>
      </c>
      <c r="AF98" s="113" t="str">
        <f>'Fy kat'!BG97</f>
        <v/>
      </c>
      <c r="AG98" s="127"/>
      <c r="AH98" s="113" t="str">
        <f>'Fy kat'!BH97</f>
        <v/>
      </c>
      <c r="AI98" s="113" t="str">
        <f>'Fy kat'!BI97</f>
        <v/>
      </c>
      <c r="AJ98" s="118" t="str">
        <f>'Fy kat'!BJ97</f>
        <v/>
      </c>
    </row>
    <row r="99" spans="2:36" x14ac:dyDescent="0.25">
      <c r="B99" s="108" t="str">
        <f>'Fy kat'!AC98</f>
        <v/>
      </c>
      <c r="C99" s="109" t="str">
        <f>'Fy kat'!AD98</f>
        <v/>
      </c>
      <c r="D99" s="110" t="str">
        <f>'Fy kat'!AE98</f>
        <v/>
      </c>
      <c r="E99" s="111" t="str">
        <f>'Fy kat'!AF98</f>
        <v/>
      </c>
      <c r="F99" s="112" t="str">
        <f>'Fy kat'!AG98</f>
        <v/>
      </c>
      <c r="G99" s="113" t="str">
        <f>'Fy kat'!AH98</f>
        <v/>
      </c>
      <c r="H99" s="114" t="str">
        <f>'Fy kat'!AI98</f>
        <v/>
      </c>
      <c r="I99" s="115" t="str">
        <f>'Fy kat'!AJ98</f>
        <v/>
      </c>
      <c r="J99" s="113" t="str">
        <f>'Fy kat'!AK98</f>
        <v/>
      </c>
      <c r="K99" s="114" t="str">
        <f>'Fy kat'!AL98</f>
        <v/>
      </c>
      <c r="L99" s="115" t="str">
        <f>'Fy kat'!AM98</f>
        <v/>
      </c>
      <c r="M99" s="113" t="str">
        <f>'Fy kat'!AN98</f>
        <v/>
      </c>
      <c r="N99" s="114" t="str">
        <f>'Fy kat'!AO98</f>
        <v/>
      </c>
      <c r="O99" s="115" t="str">
        <f>'Fy kat'!AP98</f>
        <v/>
      </c>
      <c r="P99" s="113" t="str">
        <f>'Fy kat'!AQ98</f>
        <v/>
      </c>
      <c r="Q99" s="114" t="str">
        <f>'Fy kat'!AR98</f>
        <v/>
      </c>
      <c r="R99" s="115" t="str">
        <f>'Fy kat'!AS98</f>
        <v/>
      </c>
      <c r="S99" s="113" t="str">
        <f>'Fy kat'!AT98</f>
        <v/>
      </c>
      <c r="T99" s="116" t="str">
        <f>'Fy kat'!AU98</f>
        <v/>
      </c>
      <c r="U99" s="117" t="str">
        <f>'Fy kat'!AV98</f>
        <v/>
      </c>
      <c r="V99" s="113" t="str">
        <f>'Fy kat'!AW98</f>
        <v/>
      </c>
      <c r="W99" s="118" t="str">
        <f>'Fy kat'!AX98</f>
        <v/>
      </c>
      <c r="X99" s="109" t="str">
        <f>'Fy kat'!AY98</f>
        <v/>
      </c>
      <c r="Y99" s="113" t="str">
        <f>'Fy kat'!AZ98</f>
        <v/>
      </c>
      <c r="Z99" s="118" t="str">
        <f>'Fy kat'!BA98</f>
        <v/>
      </c>
      <c r="AA99" s="109" t="str">
        <f>'Fy kat'!BB98</f>
        <v/>
      </c>
      <c r="AB99" s="113" t="str">
        <f>'Fy kat'!BC98</f>
        <v/>
      </c>
      <c r="AC99" s="118" t="str">
        <f>'Fy kat'!BD98</f>
        <v/>
      </c>
      <c r="AD99" s="117" t="str">
        <f>'Fy kat'!BE98</f>
        <v/>
      </c>
      <c r="AE99" s="113" t="str">
        <f>'Fy kat'!BF98</f>
        <v/>
      </c>
      <c r="AF99" s="113" t="str">
        <f>'Fy kat'!BG98</f>
        <v/>
      </c>
      <c r="AG99" s="127"/>
      <c r="AH99" s="113" t="str">
        <f>'Fy kat'!BH98</f>
        <v/>
      </c>
      <c r="AI99" s="113" t="str">
        <f>'Fy kat'!BI98</f>
        <v/>
      </c>
      <c r="AJ99" s="118" t="str">
        <f>'Fy kat'!BJ98</f>
        <v/>
      </c>
    </row>
    <row r="100" spans="2:36" x14ac:dyDescent="0.25">
      <c r="B100" s="108" t="str">
        <f>'Fy kat'!AC99</f>
        <v/>
      </c>
      <c r="C100" s="109" t="str">
        <f>'Fy kat'!AD99</f>
        <v/>
      </c>
      <c r="D100" s="110" t="str">
        <f>'Fy kat'!AE99</f>
        <v/>
      </c>
      <c r="E100" s="111" t="str">
        <f>'Fy kat'!AF99</f>
        <v/>
      </c>
      <c r="F100" s="112" t="str">
        <f>'Fy kat'!AG99</f>
        <v/>
      </c>
      <c r="G100" s="113" t="str">
        <f>'Fy kat'!AH99</f>
        <v/>
      </c>
      <c r="H100" s="114" t="str">
        <f>'Fy kat'!AI99</f>
        <v/>
      </c>
      <c r="I100" s="115" t="str">
        <f>'Fy kat'!AJ99</f>
        <v/>
      </c>
      <c r="J100" s="113" t="str">
        <f>'Fy kat'!AK99</f>
        <v/>
      </c>
      <c r="K100" s="114" t="str">
        <f>'Fy kat'!AL99</f>
        <v/>
      </c>
      <c r="L100" s="115" t="str">
        <f>'Fy kat'!AM99</f>
        <v/>
      </c>
      <c r="M100" s="113" t="str">
        <f>'Fy kat'!AN99</f>
        <v/>
      </c>
      <c r="N100" s="114" t="str">
        <f>'Fy kat'!AO99</f>
        <v/>
      </c>
      <c r="O100" s="115" t="str">
        <f>'Fy kat'!AP99</f>
        <v/>
      </c>
      <c r="P100" s="113" t="str">
        <f>'Fy kat'!AQ99</f>
        <v/>
      </c>
      <c r="Q100" s="114" t="str">
        <f>'Fy kat'!AR99</f>
        <v/>
      </c>
      <c r="R100" s="115" t="str">
        <f>'Fy kat'!AS99</f>
        <v/>
      </c>
      <c r="S100" s="113" t="str">
        <f>'Fy kat'!AT99</f>
        <v/>
      </c>
      <c r="T100" s="116" t="str">
        <f>'Fy kat'!AU99</f>
        <v/>
      </c>
      <c r="U100" s="117" t="str">
        <f>'Fy kat'!AV99</f>
        <v/>
      </c>
      <c r="V100" s="113" t="str">
        <f>'Fy kat'!AW99</f>
        <v/>
      </c>
      <c r="W100" s="118" t="str">
        <f>'Fy kat'!AX99</f>
        <v/>
      </c>
      <c r="X100" s="109" t="str">
        <f>'Fy kat'!AY99</f>
        <v/>
      </c>
      <c r="Y100" s="113" t="str">
        <f>'Fy kat'!AZ99</f>
        <v/>
      </c>
      <c r="Z100" s="118" t="str">
        <f>'Fy kat'!BA99</f>
        <v/>
      </c>
      <c r="AA100" s="109" t="str">
        <f>'Fy kat'!BB99</f>
        <v/>
      </c>
      <c r="AB100" s="113" t="str">
        <f>'Fy kat'!BC99</f>
        <v/>
      </c>
      <c r="AC100" s="118" t="str">
        <f>'Fy kat'!BD99</f>
        <v/>
      </c>
      <c r="AD100" s="117" t="str">
        <f>'Fy kat'!BE99</f>
        <v/>
      </c>
      <c r="AE100" s="113" t="str">
        <f>'Fy kat'!BF99</f>
        <v/>
      </c>
      <c r="AF100" s="113" t="str">
        <f>'Fy kat'!BG99</f>
        <v/>
      </c>
      <c r="AG100" s="127"/>
      <c r="AH100" s="113" t="str">
        <f>'Fy kat'!BH99</f>
        <v/>
      </c>
      <c r="AI100" s="113" t="str">
        <f>'Fy kat'!BI99</f>
        <v/>
      </c>
      <c r="AJ100" s="118" t="str">
        <f>'Fy kat'!BJ99</f>
        <v/>
      </c>
    </row>
    <row r="101" spans="2:36" x14ac:dyDescent="0.25">
      <c r="B101" s="108" t="str">
        <f>'Fy kat'!AC100</f>
        <v/>
      </c>
      <c r="C101" s="109" t="str">
        <f>'Fy kat'!AD100</f>
        <v/>
      </c>
      <c r="D101" s="110" t="str">
        <f>'Fy kat'!AE100</f>
        <v/>
      </c>
      <c r="E101" s="111" t="str">
        <f>'Fy kat'!AF100</f>
        <v/>
      </c>
      <c r="F101" s="112" t="str">
        <f>'Fy kat'!AG100</f>
        <v/>
      </c>
      <c r="G101" s="113" t="str">
        <f>'Fy kat'!AH100</f>
        <v/>
      </c>
      <c r="H101" s="114" t="str">
        <f>'Fy kat'!AI100</f>
        <v/>
      </c>
      <c r="I101" s="115" t="str">
        <f>'Fy kat'!AJ100</f>
        <v/>
      </c>
      <c r="J101" s="113" t="str">
        <f>'Fy kat'!AK100</f>
        <v/>
      </c>
      <c r="K101" s="114" t="str">
        <f>'Fy kat'!AL100</f>
        <v/>
      </c>
      <c r="L101" s="115" t="str">
        <f>'Fy kat'!AM100</f>
        <v/>
      </c>
      <c r="M101" s="113" t="str">
        <f>'Fy kat'!AN100</f>
        <v/>
      </c>
      <c r="N101" s="114" t="str">
        <f>'Fy kat'!AO100</f>
        <v/>
      </c>
      <c r="O101" s="115" t="str">
        <f>'Fy kat'!AP100</f>
        <v/>
      </c>
      <c r="P101" s="113" t="str">
        <f>'Fy kat'!AQ100</f>
        <v/>
      </c>
      <c r="Q101" s="114" t="str">
        <f>'Fy kat'!AR100</f>
        <v/>
      </c>
      <c r="R101" s="115" t="str">
        <f>'Fy kat'!AS100</f>
        <v/>
      </c>
      <c r="S101" s="113" t="str">
        <f>'Fy kat'!AT100</f>
        <v/>
      </c>
      <c r="T101" s="116" t="str">
        <f>'Fy kat'!AU100</f>
        <v/>
      </c>
      <c r="U101" s="117" t="str">
        <f>'Fy kat'!AV100</f>
        <v/>
      </c>
      <c r="V101" s="113" t="str">
        <f>'Fy kat'!AW100</f>
        <v/>
      </c>
      <c r="W101" s="118" t="str">
        <f>'Fy kat'!AX100</f>
        <v/>
      </c>
      <c r="X101" s="109" t="str">
        <f>'Fy kat'!AY100</f>
        <v/>
      </c>
      <c r="Y101" s="113" t="str">
        <f>'Fy kat'!AZ100</f>
        <v/>
      </c>
      <c r="Z101" s="118" t="str">
        <f>'Fy kat'!BA100</f>
        <v/>
      </c>
      <c r="AA101" s="109" t="str">
        <f>'Fy kat'!BB100</f>
        <v/>
      </c>
      <c r="AB101" s="113" t="str">
        <f>'Fy kat'!BC100</f>
        <v/>
      </c>
      <c r="AC101" s="118" t="str">
        <f>'Fy kat'!BD100</f>
        <v/>
      </c>
      <c r="AD101" s="117" t="str">
        <f>'Fy kat'!BE100</f>
        <v/>
      </c>
      <c r="AE101" s="113" t="str">
        <f>'Fy kat'!BF100</f>
        <v/>
      </c>
      <c r="AF101" s="113" t="str">
        <f>'Fy kat'!BG100</f>
        <v/>
      </c>
      <c r="AG101" s="127"/>
      <c r="AH101" s="113" t="str">
        <f>'Fy kat'!BH100</f>
        <v/>
      </c>
      <c r="AI101" s="113" t="str">
        <f>'Fy kat'!BI100</f>
        <v/>
      </c>
      <c r="AJ101" s="118" t="str">
        <f>'Fy kat'!BJ100</f>
        <v/>
      </c>
    </row>
    <row r="102" spans="2:36" x14ac:dyDescent="0.25">
      <c r="B102" s="108" t="str">
        <f>'Fy kat'!AC101</f>
        <v/>
      </c>
      <c r="C102" s="109" t="str">
        <f>'Fy kat'!AD101</f>
        <v/>
      </c>
      <c r="D102" s="110" t="str">
        <f>'Fy kat'!AE101</f>
        <v/>
      </c>
      <c r="E102" s="111" t="str">
        <f>'Fy kat'!AF101</f>
        <v/>
      </c>
      <c r="F102" s="112" t="str">
        <f>'Fy kat'!AG101</f>
        <v/>
      </c>
      <c r="G102" s="113" t="str">
        <f>'Fy kat'!AH101</f>
        <v/>
      </c>
      <c r="H102" s="114" t="str">
        <f>'Fy kat'!AI101</f>
        <v/>
      </c>
      <c r="I102" s="115" t="str">
        <f>'Fy kat'!AJ101</f>
        <v/>
      </c>
      <c r="J102" s="113" t="str">
        <f>'Fy kat'!AK101</f>
        <v/>
      </c>
      <c r="K102" s="114" t="str">
        <f>'Fy kat'!AL101</f>
        <v/>
      </c>
      <c r="L102" s="115" t="str">
        <f>'Fy kat'!AM101</f>
        <v/>
      </c>
      <c r="M102" s="113" t="str">
        <f>'Fy kat'!AN101</f>
        <v/>
      </c>
      <c r="N102" s="114" t="str">
        <f>'Fy kat'!AO101</f>
        <v/>
      </c>
      <c r="O102" s="115" t="str">
        <f>'Fy kat'!AP101</f>
        <v/>
      </c>
      <c r="P102" s="113" t="str">
        <f>'Fy kat'!AQ101</f>
        <v/>
      </c>
      <c r="Q102" s="114" t="str">
        <f>'Fy kat'!AR101</f>
        <v/>
      </c>
      <c r="R102" s="115" t="str">
        <f>'Fy kat'!AS101</f>
        <v/>
      </c>
      <c r="S102" s="113" t="str">
        <f>'Fy kat'!AT101</f>
        <v/>
      </c>
      <c r="T102" s="116" t="str">
        <f>'Fy kat'!AU101</f>
        <v/>
      </c>
      <c r="U102" s="117" t="str">
        <f>'Fy kat'!AV101</f>
        <v/>
      </c>
      <c r="V102" s="113" t="str">
        <f>'Fy kat'!AW101</f>
        <v/>
      </c>
      <c r="W102" s="118" t="str">
        <f>'Fy kat'!AX101</f>
        <v/>
      </c>
      <c r="X102" s="109" t="str">
        <f>'Fy kat'!AY101</f>
        <v/>
      </c>
      <c r="Y102" s="113" t="str">
        <f>'Fy kat'!AZ101</f>
        <v/>
      </c>
      <c r="Z102" s="118" t="str">
        <f>'Fy kat'!BA101</f>
        <v/>
      </c>
      <c r="AA102" s="109" t="str">
        <f>'Fy kat'!BB101</f>
        <v/>
      </c>
      <c r="AB102" s="113" t="str">
        <f>'Fy kat'!BC101</f>
        <v/>
      </c>
      <c r="AC102" s="118" t="str">
        <f>'Fy kat'!BD101</f>
        <v/>
      </c>
      <c r="AD102" s="117" t="str">
        <f>'Fy kat'!BE101</f>
        <v/>
      </c>
      <c r="AE102" s="113" t="str">
        <f>'Fy kat'!BF101</f>
        <v/>
      </c>
      <c r="AF102" s="113" t="str">
        <f>'Fy kat'!BG101</f>
        <v/>
      </c>
      <c r="AG102" s="127"/>
      <c r="AH102" s="113" t="str">
        <f>'Fy kat'!BH101</f>
        <v/>
      </c>
      <c r="AI102" s="113" t="str">
        <f>'Fy kat'!BI101</f>
        <v/>
      </c>
      <c r="AJ102" s="118" t="str">
        <f>'Fy kat'!BJ101</f>
        <v/>
      </c>
    </row>
    <row r="103" spans="2:36" x14ac:dyDescent="0.25">
      <c r="B103" s="108" t="str">
        <f>'Fy kat'!AC102</f>
        <v/>
      </c>
      <c r="C103" s="109" t="str">
        <f>'Fy kat'!AD102</f>
        <v/>
      </c>
      <c r="D103" s="110" t="str">
        <f>'Fy kat'!AE102</f>
        <v/>
      </c>
      <c r="E103" s="111" t="str">
        <f>'Fy kat'!AF102</f>
        <v/>
      </c>
      <c r="F103" s="112" t="str">
        <f>'Fy kat'!AG102</f>
        <v/>
      </c>
      <c r="G103" s="113" t="str">
        <f>'Fy kat'!AH102</f>
        <v/>
      </c>
      <c r="H103" s="114" t="str">
        <f>'Fy kat'!AI102</f>
        <v/>
      </c>
      <c r="I103" s="115" t="str">
        <f>'Fy kat'!AJ102</f>
        <v/>
      </c>
      <c r="J103" s="113" t="str">
        <f>'Fy kat'!AK102</f>
        <v/>
      </c>
      <c r="K103" s="114" t="str">
        <f>'Fy kat'!AL102</f>
        <v/>
      </c>
      <c r="L103" s="115" t="str">
        <f>'Fy kat'!AM102</f>
        <v/>
      </c>
      <c r="M103" s="113" t="str">
        <f>'Fy kat'!AN102</f>
        <v/>
      </c>
      <c r="N103" s="114" t="str">
        <f>'Fy kat'!AO102</f>
        <v/>
      </c>
      <c r="O103" s="115" t="str">
        <f>'Fy kat'!AP102</f>
        <v/>
      </c>
      <c r="P103" s="113" t="str">
        <f>'Fy kat'!AQ102</f>
        <v/>
      </c>
      <c r="Q103" s="114" t="str">
        <f>'Fy kat'!AR102</f>
        <v/>
      </c>
      <c r="R103" s="115" t="str">
        <f>'Fy kat'!AS102</f>
        <v/>
      </c>
      <c r="S103" s="113" t="str">
        <f>'Fy kat'!AT102</f>
        <v/>
      </c>
      <c r="T103" s="116" t="str">
        <f>'Fy kat'!AU102</f>
        <v/>
      </c>
      <c r="U103" s="117" t="str">
        <f>'Fy kat'!AV102</f>
        <v/>
      </c>
      <c r="V103" s="113" t="str">
        <f>'Fy kat'!AW102</f>
        <v/>
      </c>
      <c r="W103" s="118" t="str">
        <f>'Fy kat'!AX102</f>
        <v/>
      </c>
      <c r="X103" s="109" t="str">
        <f>'Fy kat'!AY102</f>
        <v/>
      </c>
      <c r="Y103" s="113" t="str">
        <f>'Fy kat'!AZ102</f>
        <v/>
      </c>
      <c r="Z103" s="118" t="str">
        <f>'Fy kat'!BA102</f>
        <v/>
      </c>
      <c r="AA103" s="109" t="str">
        <f>'Fy kat'!BB102</f>
        <v/>
      </c>
      <c r="AB103" s="113" t="str">
        <f>'Fy kat'!BC102</f>
        <v/>
      </c>
      <c r="AC103" s="118" t="str">
        <f>'Fy kat'!BD102</f>
        <v/>
      </c>
      <c r="AD103" s="117" t="str">
        <f>'Fy kat'!BE102</f>
        <v/>
      </c>
      <c r="AE103" s="113" t="str">
        <f>'Fy kat'!BF102</f>
        <v/>
      </c>
      <c r="AF103" s="113" t="str">
        <f>'Fy kat'!BG102</f>
        <v/>
      </c>
      <c r="AG103" s="127"/>
      <c r="AH103" s="113" t="str">
        <f>'Fy kat'!BH102</f>
        <v/>
      </c>
      <c r="AI103" s="113" t="str">
        <f>'Fy kat'!BI102</f>
        <v/>
      </c>
      <c r="AJ103" s="118" t="str">
        <f>'Fy kat'!BJ102</f>
        <v/>
      </c>
    </row>
    <row r="104" spans="2:36" x14ac:dyDescent="0.25">
      <c r="B104" s="108" t="str">
        <f>'Fy kat'!AC103</f>
        <v/>
      </c>
      <c r="C104" s="109" t="str">
        <f>'Fy kat'!AD103</f>
        <v/>
      </c>
      <c r="D104" s="110" t="str">
        <f>'Fy kat'!AE103</f>
        <v/>
      </c>
      <c r="E104" s="111" t="str">
        <f>'Fy kat'!AF103</f>
        <v/>
      </c>
      <c r="F104" s="112" t="str">
        <f>'Fy kat'!AG103</f>
        <v/>
      </c>
      <c r="G104" s="113" t="str">
        <f>'Fy kat'!AH103</f>
        <v/>
      </c>
      <c r="H104" s="114" t="str">
        <f>'Fy kat'!AI103</f>
        <v/>
      </c>
      <c r="I104" s="115" t="str">
        <f>'Fy kat'!AJ103</f>
        <v/>
      </c>
      <c r="J104" s="113" t="str">
        <f>'Fy kat'!AK103</f>
        <v/>
      </c>
      <c r="K104" s="114" t="str">
        <f>'Fy kat'!AL103</f>
        <v/>
      </c>
      <c r="L104" s="115" t="str">
        <f>'Fy kat'!AM103</f>
        <v/>
      </c>
      <c r="M104" s="113" t="str">
        <f>'Fy kat'!AN103</f>
        <v/>
      </c>
      <c r="N104" s="114" t="str">
        <f>'Fy kat'!AO103</f>
        <v/>
      </c>
      <c r="O104" s="115" t="str">
        <f>'Fy kat'!AP103</f>
        <v/>
      </c>
      <c r="P104" s="113" t="str">
        <f>'Fy kat'!AQ103</f>
        <v/>
      </c>
      <c r="Q104" s="114" t="str">
        <f>'Fy kat'!AR103</f>
        <v/>
      </c>
      <c r="R104" s="115" t="str">
        <f>'Fy kat'!AS103</f>
        <v/>
      </c>
      <c r="S104" s="113" t="str">
        <f>'Fy kat'!AT103</f>
        <v/>
      </c>
      <c r="T104" s="116" t="str">
        <f>'Fy kat'!AU103</f>
        <v/>
      </c>
      <c r="U104" s="117" t="str">
        <f>'Fy kat'!AV103</f>
        <v/>
      </c>
      <c r="V104" s="113" t="str">
        <f>'Fy kat'!AW103</f>
        <v/>
      </c>
      <c r="W104" s="118" t="str">
        <f>'Fy kat'!AX103</f>
        <v/>
      </c>
      <c r="X104" s="109" t="str">
        <f>'Fy kat'!AY103</f>
        <v/>
      </c>
      <c r="Y104" s="113" t="str">
        <f>'Fy kat'!AZ103</f>
        <v/>
      </c>
      <c r="Z104" s="118" t="str">
        <f>'Fy kat'!BA103</f>
        <v/>
      </c>
      <c r="AA104" s="109" t="str">
        <f>'Fy kat'!BB103</f>
        <v/>
      </c>
      <c r="AB104" s="113" t="str">
        <f>'Fy kat'!BC103</f>
        <v/>
      </c>
      <c r="AC104" s="118" t="str">
        <f>'Fy kat'!BD103</f>
        <v/>
      </c>
      <c r="AD104" s="117" t="str">
        <f>'Fy kat'!BE103</f>
        <v/>
      </c>
      <c r="AE104" s="113" t="str">
        <f>'Fy kat'!BF103</f>
        <v/>
      </c>
      <c r="AF104" s="113" t="str">
        <f>'Fy kat'!BG103</f>
        <v/>
      </c>
      <c r="AG104" s="127"/>
      <c r="AH104" s="113" t="str">
        <f>'Fy kat'!BH103</f>
        <v/>
      </c>
      <c r="AI104" s="113" t="str">
        <f>'Fy kat'!BI103</f>
        <v/>
      </c>
      <c r="AJ104" s="118" t="str">
        <f>'Fy kat'!BJ103</f>
        <v/>
      </c>
    </row>
    <row r="105" spans="2:36" x14ac:dyDescent="0.25">
      <c r="B105" s="108" t="str">
        <f>'Fy kat'!AC104</f>
        <v/>
      </c>
      <c r="C105" s="109" t="str">
        <f>'Fy kat'!AD104</f>
        <v/>
      </c>
      <c r="D105" s="110" t="str">
        <f>'Fy kat'!AE104</f>
        <v/>
      </c>
      <c r="E105" s="111" t="str">
        <f>'Fy kat'!AF104</f>
        <v/>
      </c>
      <c r="F105" s="112" t="str">
        <f>'Fy kat'!AG104</f>
        <v/>
      </c>
      <c r="G105" s="113" t="str">
        <f>'Fy kat'!AH104</f>
        <v/>
      </c>
      <c r="H105" s="114" t="str">
        <f>'Fy kat'!AI104</f>
        <v/>
      </c>
      <c r="I105" s="115" t="str">
        <f>'Fy kat'!AJ104</f>
        <v/>
      </c>
      <c r="J105" s="113" t="str">
        <f>'Fy kat'!AK104</f>
        <v/>
      </c>
      <c r="K105" s="114" t="str">
        <f>'Fy kat'!AL104</f>
        <v/>
      </c>
      <c r="L105" s="115" t="str">
        <f>'Fy kat'!AM104</f>
        <v/>
      </c>
      <c r="M105" s="113" t="str">
        <f>'Fy kat'!AN104</f>
        <v/>
      </c>
      <c r="N105" s="114" t="str">
        <f>'Fy kat'!AO104</f>
        <v/>
      </c>
      <c r="O105" s="115" t="str">
        <f>'Fy kat'!AP104</f>
        <v/>
      </c>
      <c r="P105" s="113" t="str">
        <f>'Fy kat'!AQ104</f>
        <v/>
      </c>
      <c r="Q105" s="114" t="str">
        <f>'Fy kat'!AR104</f>
        <v/>
      </c>
      <c r="R105" s="115" t="str">
        <f>'Fy kat'!AS104</f>
        <v/>
      </c>
      <c r="S105" s="113" t="str">
        <f>'Fy kat'!AT104</f>
        <v/>
      </c>
      <c r="T105" s="116" t="str">
        <f>'Fy kat'!AU104</f>
        <v/>
      </c>
      <c r="U105" s="117" t="str">
        <f>'Fy kat'!AV104</f>
        <v/>
      </c>
      <c r="V105" s="113" t="str">
        <f>'Fy kat'!AW104</f>
        <v/>
      </c>
      <c r="W105" s="118" t="str">
        <f>'Fy kat'!AX104</f>
        <v/>
      </c>
      <c r="X105" s="109" t="str">
        <f>'Fy kat'!AY104</f>
        <v/>
      </c>
      <c r="Y105" s="113" t="str">
        <f>'Fy kat'!AZ104</f>
        <v/>
      </c>
      <c r="Z105" s="118" t="str">
        <f>'Fy kat'!BA104</f>
        <v/>
      </c>
      <c r="AA105" s="109" t="str">
        <f>'Fy kat'!BB104</f>
        <v/>
      </c>
      <c r="AB105" s="113" t="str">
        <f>'Fy kat'!BC104</f>
        <v/>
      </c>
      <c r="AC105" s="118" t="str">
        <f>'Fy kat'!BD104</f>
        <v/>
      </c>
      <c r="AD105" s="117" t="str">
        <f>'Fy kat'!BE104</f>
        <v/>
      </c>
      <c r="AE105" s="113" t="str">
        <f>'Fy kat'!BF104</f>
        <v/>
      </c>
      <c r="AF105" s="113" t="str">
        <f>'Fy kat'!BG104</f>
        <v/>
      </c>
      <c r="AG105" s="127"/>
      <c r="AH105" s="113" t="str">
        <f>'Fy kat'!BH104</f>
        <v/>
      </c>
      <c r="AI105" s="113" t="str">
        <f>'Fy kat'!BI104</f>
        <v/>
      </c>
      <c r="AJ105" s="118" t="str">
        <f>'Fy kat'!BJ104</f>
        <v/>
      </c>
    </row>
    <row r="106" spans="2:36" x14ac:dyDescent="0.25">
      <c r="B106" s="108" t="str">
        <f>'Fy kat'!AC105</f>
        <v/>
      </c>
      <c r="C106" s="109" t="str">
        <f>'Fy kat'!AD105</f>
        <v/>
      </c>
      <c r="D106" s="110" t="str">
        <f>'Fy kat'!AE105</f>
        <v/>
      </c>
      <c r="E106" s="111" t="str">
        <f>'Fy kat'!AF105</f>
        <v/>
      </c>
      <c r="F106" s="112" t="str">
        <f>'Fy kat'!AG105</f>
        <v/>
      </c>
      <c r="G106" s="113" t="str">
        <f>'Fy kat'!AH105</f>
        <v/>
      </c>
      <c r="H106" s="114" t="str">
        <f>'Fy kat'!AI105</f>
        <v/>
      </c>
      <c r="I106" s="115" t="str">
        <f>'Fy kat'!AJ105</f>
        <v/>
      </c>
      <c r="J106" s="113" t="str">
        <f>'Fy kat'!AK105</f>
        <v/>
      </c>
      <c r="K106" s="114" t="str">
        <f>'Fy kat'!AL105</f>
        <v/>
      </c>
      <c r="L106" s="115" t="str">
        <f>'Fy kat'!AM105</f>
        <v/>
      </c>
      <c r="M106" s="113" t="str">
        <f>'Fy kat'!AN105</f>
        <v/>
      </c>
      <c r="N106" s="114" t="str">
        <f>'Fy kat'!AO105</f>
        <v/>
      </c>
      <c r="O106" s="115" t="str">
        <f>'Fy kat'!AP105</f>
        <v/>
      </c>
      <c r="P106" s="113" t="str">
        <f>'Fy kat'!AQ105</f>
        <v/>
      </c>
      <c r="Q106" s="114" t="str">
        <f>'Fy kat'!AR105</f>
        <v/>
      </c>
      <c r="R106" s="115" t="str">
        <f>'Fy kat'!AS105</f>
        <v/>
      </c>
      <c r="S106" s="113" t="str">
        <f>'Fy kat'!AT105</f>
        <v/>
      </c>
      <c r="T106" s="116" t="str">
        <f>'Fy kat'!AU105</f>
        <v/>
      </c>
      <c r="U106" s="117" t="str">
        <f>'Fy kat'!AV105</f>
        <v/>
      </c>
      <c r="V106" s="113" t="str">
        <f>'Fy kat'!AW105</f>
        <v/>
      </c>
      <c r="W106" s="118" t="str">
        <f>'Fy kat'!AX105</f>
        <v/>
      </c>
      <c r="X106" s="109" t="str">
        <f>'Fy kat'!AY105</f>
        <v/>
      </c>
      <c r="Y106" s="113" t="str">
        <f>'Fy kat'!AZ105</f>
        <v/>
      </c>
      <c r="Z106" s="118" t="str">
        <f>'Fy kat'!BA105</f>
        <v/>
      </c>
      <c r="AA106" s="109" t="str">
        <f>'Fy kat'!BB105</f>
        <v/>
      </c>
      <c r="AB106" s="113" t="str">
        <f>'Fy kat'!BC105</f>
        <v/>
      </c>
      <c r="AC106" s="118" t="str">
        <f>'Fy kat'!BD105</f>
        <v/>
      </c>
      <c r="AD106" s="117" t="str">
        <f>'Fy kat'!BE105</f>
        <v/>
      </c>
      <c r="AE106" s="113" t="str">
        <f>'Fy kat'!BF105</f>
        <v/>
      </c>
      <c r="AF106" s="113" t="str">
        <f>'Fy kat'!BG105</f>
        <v/>
      </c>
      <c r="AG106" s="127"/>
      <c r="AH106" s="113" t="str">
        <f>'Fy kat'!BH105</f>
        <v/>
      </c>
      <c r="AI106" s="113" t="str">
        <f>'Fy kat'!BI105</f>
        <v/>
      </c>
      <c r="AJ106" s="118" t="str">
        <f>'Fy kat'!BJ105</f>
        <v/>
      </c>
    </row>
    <row r="107" spans="2:36" x14ac:dyDescent="0.25">
      <c r="B107" s="108" t="str">
        <f>'Fy kat'!AC106</f>
        <v/>
      </c>
      <c r="C107" s="109" t="str">
        <f>'Fy kat'!AD106</f>
        <v/>
      </c>
      <c r="D107" s="110" t="str">
        <f>'Fy kat'!AE106</f>
        <v/>
      </c>
      <c r="E107" s="111" t="str">
        <f>'Fy kat'!AF106</f>
        <v/>
      </c>
      <c r="F107" s="112" t="str">
        <f>'Fy kat'!AG106</f>
        <v/>
      </c>
      <c r="G107" s="113" t="str">
        <f>'Fy kat'!AH106</f>
        <v/>
      </c>
      <c r="H107" s="114" t="str">
        <f>'Fy kat'!AI106</f>
        <v/>
      </c>
      <c r="I107" s="115" t="str">
        <f>'Fy kat'!AJ106</f>
        <v/>
      </c>
      <c r="J107" s="113" t="str">
        <f>'Fy kat'!AK106</f>
        <v/>
      </c>
      <c r="K107" s="114" t="str">
        <f>'Fy kat'!AL106</f>
        <v/>
      </c>
      <c r="L107" s="115" t="str">
        <f>'Fy kat'!AM106</f>
        <v/>
      </c>
      <c r="M107" s="113" t="str">
        <f>'Fy kat'!AN106</f>
        <v/>
      </c>
      <c r="N107" s="114" t="str">
        <f>'Fy kat'!AO106</f>
        <v/>
      </c>
      <c r="O107" s="115" t="str">
        <f>'Fy kat'!AP106</f>
        <v/>
      </c>
      <c r="P107" s="113" t="str">
        <f>'Fy kat'!AQ106</f>
        <v/>
      </c>
      <c r="Q107" s="114" t="str">
        <f>'Fy kat'!AR106</f>
        <v/>
      </c>
      <c r="R107" s="115" t="str">
        <f>'Fy kat'!AS106</f>
        <v/>
      </c>
      <c r="S107" s="113" t="str">
        <f>'Fy kat'!AT106</f>
        <v/>
      </c>
      <c r="T107" s="116" t="str">
        <f>'Fy kat'!AU106</f>
        <v/>
      </c>
      <c r="U107" s="117" t="str">
        <f>'Fy kat'!AV106</f>
        <v/>
      </c>
      <c r="V107" s="113" t="str">
        <f>'Fy kat'!AW106</f>
        <v/>
      </c>
      <c r="W107" s="118" t="str">
        <f>'Fy kat'!AX106</f>
        <v/>
      </c>
      <c r="X107" s="109" t="str">
        <f>'Fy kat'!AY106</f>
        <v/>
      </c>
      <c r="Y107" s="113" t="str">
        <f>'Fy kat'!AZ106</f>
        <v/>
      </c>
      <c r="Z107" s="118" t="str">
        <f>'Fy kat'!BA106</f>
        <v/>
      </c>
      <c r="AA107" s="109" t="str">
        <f>'Fy kat'!BB106</f>
        <v/>
      </c>
      <c r="AB107" s="113" t="str">
        <f>'Fy kat'!BC106</f>
        <v/>
      </c>
      <c r="AC107" s="118" t="str">
        <f>'Fy kat'!BD106</f>
        <v/>
      </c>
      <c r="AD107" s="117" t="str">
        <f>'Fy kat'!BE106</f>
        <v/>
      </c>
      <c r="AE107" s="113" t="str">
        <f>'Fy kat'!BF106</f>
        <v/>
      </c>
      <c r="AF107" s="113" t="str">
        <f>'Fy kat'!BG106</f>
        <v/>
      </c>
      <c r="AG107" s="127"/>
      <c r="AH107" s="113" t="str">
        <f>'Fy kat'!BH106</f>
        <v/>
      </c>
      <c r="AI107" s="113" t="str">
        <f>'Fy kat'!BI106</f>
        <v/>
      </c>
      <c r="AJ107" s="118" t="str">
        <f>'Fy kat'!BJ106</f>
        <v/>
      </c>
    </row>
    <row r="108" spans="2:36" x14ac:dyDescent="0.25">
      <c r="B108" s="108" t="str">
        <f>'Fy kat'!AC107</f>
        <v/>
      </c>
      <c r="C108" s="109" t="str">
        <f>'Fy kat'!AD107</f>
        <v/>
      </c>
      <c r="D108" s="110" t="str">
        <f>'Fy kat'!AE107</f>
        <v/>
      </c>
      <c r="E108" s="111" t="str">
        <f>'Fy kat'!AF107</f>
        <v/>
      </c>
      <c r="F108" s="112" t="str">
        <f>'Fy kat'!AG107</f>
        <v/>
      </c>
      <c r="G108" s="113" t="str">
        <f>'Fy kat'!AH107</f>
        <v/>
      </c>
      <c r="H108" s="114" t="str">
        <f>'Fy kat'!AI107</f>
        <v/>
      </c>
      <c r="I108" s="115" t="str">
        <f>'Fy kat'!AJ107</f>
        <v/>
      </c>
      <c r="J108" s="113" t="str">
        <f>'Fy kat'!AK107</f>
        <v/>
      </c>
      <c r="K108" s="114" t="str">
        <f>'Fy kat'!AL107</f>
        <v/>
      </c>
      <c r="L108" s="115" t="str">
        <f>'Fy kat'!AM107</f>
        <v/>
      </c>
      <c r="M108" s="113" t="str">
        <f>'Fy kat'!AN107</f>
        <v/>
      </c>
      <c r="N108" s="114" t="str">
        <f>'Fy kat'!AO107</f>
        <v/>
      </c>
      <c r="O108" s="115" t="str">
        <f>'Fy kat'!AP107</f>
        <v/>
      </c>
      <c r="P108" s="113" t="str">
        <f>'Fy kat'!AQ107</f>
        <v/>
      </c>
      <c r="Q108" s="114" t="str">
        <f>'Fy kat'!AR107</f>
        <v/>
      </c>
      <c r="R108" s="115" t="str">
        <f>'Fy kat'!AS107</f>
        <v/>
      </c>
      <c r="S108" s="113" t="str">
        <f>'Fy kat'!AT107</f>
        <v/>
      </c>
      <c r="T108" s="116" t="str">
        <f>'Fy kat'!AU107</f>
        <v/>
      </c>
      <c r="U108" s="117" t="str">
        <f>'Fy kat'!AV107</f>
        <v/>
      </c>
      <c r="V108" s="113" t="str">
        <f>'Fy kat'!AW107</f>
        <v/>
      </c>
      <c r="W108" s="118" t="str">
        <f>'Fy kat'!AX107</f>
        <v/>
      </c>
      <c r="X108" s="109" t="str">
        <f>'Fy kat'!AY107</f>
        <v/>
      </c>
      <c r="Y108" s="113" t="str">
        <f>'Fy kat'!AZ107</f>
        <v/>
      </c>
      <c r="Z108" s="118" t="str">
        <f>'Fy kat'!BA107</f>
        <v/>
      </c>
      <c r="AA108" s="109" t="str">
        <f>'Fy kat'!BB107</f>
        <v/>
      </c>
      <c r="AB108" s="113" t="str">
        <f>'Fy kat'!BC107</f>
        <v/>
      </c>
      <c r="AC108" s="118" t="str">
        <f>'Fy kat'!BD107</f>
        <v/>
      </c>
      <c r="AD108" s="117" t="str">
        <f>'Fy kat'!BE107</f>
        <v/>
      </c>
      <c r="AE108" s="113" t="str">
        <f>'Fy kat'!BF107</f>
        <v/>
      </c>
      <c r="AF108" s="113" t="str">
        <f>'Fy kat'!BG107</f>
        <v/>
      </c>
      <c r="AG108" s="127"/>
      <c r="AH108" s="113" t="str">
        <f>'Fy kat'!BH107</f>
        <v/>
      </c>
      <c r="AI108" s="113" t="str">
        <f>'Fy kat'!BI107</f>
        <v/>
      </c>
      <c r="AJ108" s="118" t="str">
        <f>'Fy kat'!BJ107</f>
        <v/>
      </c>
    </row>
    <row r="109" spans="2:36" x14ac:dyDescent="0.25">
      <c r="B109" s="108" t="str">
        <f>'Fy kat'!AC108</f>
        <v/>
      </c>
      <c r="C109" s="109" t="str">
        <f>'Fy kat'!AD108</f>
        <v/>
      </c>
      <c r="D109" s="110" t="str">
        <f>'Fy kat'!AE108</f>
        <v/>
      </c>
      <c r="E109" s="111" t="str">
        <f>'Fy kat'!AF108</f>
        <v/>
      </c>
      <c r="F109" s="112" t="str">
        <f>'Fy kat'!AG108</f>
        <v/>
      </c>
      <c r="G109" s="113" t="str">
        <f>'Fy kat'!AH108</f>
        <v/>
      </c>
      <c r="H109" s="114" t="str">
        <f>'Fy kat'!AI108</f>
        <v/>
      </c>
      <c r="I109" s="115" t="str">
        <f>'Fy kat'!AJ108</f>
        <v/>
      </c>
      <c r="J109" s="113" t="str">
        <f>'Fy kat'!AK108</f>
        <v/>
      </c>
      <c r="K109" s="114" t="str">
        <f>'Fy kat'!AL108</f>
        <v/>
      </c>
      <c r="L109" s="115" t="str">
        <f>'Fy kat'!AM108</f>
        <v/>
      </c>
      <c r="M109" s="113" t="str">
        <f>'Fy kat'!AN108</f>
        <v/>
      </c>
      <c r="N109" s="114" t="str">
        <f>'Fy kat'!AO108</f>
        <v/>
      </c>
      <c r="O109" s="115" t="str">
        <f>'Fy kat'!AP108</f>
        <v/>
      </c>
      <c r="P109" s="113" t="str">
        <f>'Fy kat'!AQ108</f>
        <v/>
      </c>
      <c r="Q109" s="114" t="str">
        <f>'Fy kat'!AR108</f>
        <v/>
      </c>
      <c r="R109" s="115" t="str">
        <f>'Fy kat'!AS108</f>
        <v/>
      </c>
      <c r="S109" s="113" t="str">
        <f>'Fy kat'!AT108</f>
        <v/>
      </c>
      <c r="T109" s="116" t="str">
        <f>'Fy kat'!AU108</f>
        <v/>
      </c>
      <c r="U109" s="117" t="str">
        <f>'Fy kat'!AV108</f>
        <v/>
      </c>
      <c r="V109" s="113" t="str">
        <f>'Fy kat'!AW108</f>
        <v/>
      </c>
      <c r="W109" s="118" t="str">
        <f>'Fy kat'!AX108</f>
        <v/>
      </c>
      <c r="X109" s="109" t="str">
        <f>'Fy kat'!AY108</f>
        <v/>
      </c>
      <c r="Y109" s="113" t="str">
        <f>'Fy kat'!AZ108</f>
        <v/>
      </c>
      <c r="Z109" s="118" t="str">
        <f>'Fy kat'!BA108</f>
        <v/>
      </c>
      <c r="AA109" s="109" t="str">
        <f>'Fy kat'!BB108</f>
        <v/>
      </c>
      <c r="AB109" s="113" t="str">
        <f>'Fy kat'!BC108</f>
        <v/>
      </c>
      <c r="AC109" s="118" t="str">
        <f>'Fy kat'!BD108</f>
        <v/>
      </c>
      <c r="AD109" s="117" t="str">
        <f>'Fy kat'!BE108</f>
        <v/>
      </c>
      <c r="AE109" s="113" t="str">
        <f>'Fy kat'!BF108</f>
        <v/>
      </c>
      <c r="AF109" s="113" t="str">
        <f>'Fy kat'!BG108</f>
        <v/>
      </c>
      <c r="AG109" s="127"/>
      <c r="AH109" s="113" t="str">
        <f>'Fy kat'!BH108</f>
        <v/>
      </c>
      <c r="AI109" s="113" t="str">
        <f>'Fy kat'!BI108</f>
        <v/>
      </c>
      <c r="AJ109" s="118" t="str">
        <f>'Fy kat'!BJ108</f>
        <v/>
      </c>
    </row>
    <row r="110" spans="2:36" x14ac:dyDescent="0.25">
      <c r="B110" s="108" t="str">
        <f>'Fy kat'!AC109</f>
        <v/>
      </c>
      <c r="C110" s="109" t="str">
        <f>'Fy kat'!AD109</f>
        <v/>
      </c>
      <c r="D110" s="110" t="str">
        <f>'Fy kat'!AE109</f>
        <v/>
      </c>
      <c r="E110" s="111" t="str">
        <f>'Fy kat'!AF109</f>
        <v/>
      </c>
      <c r="F110" s="112" t="str">
        <f>'Fy kat'!AG109</f>
        <v/>
      </c>
      <c r="G110" s="113" t="str">
        <f>'Fy kat'!AH109</f>
        <v/>
      </c>
      <c r="H110" s="114" t="str">
        <f>'Fy kat'!AI109</f>
        <v/>
      </c>
      <c r="I110" s="115" t="str">
        <f>'Fy kat'!AJ109</f>
        <v/>
      </c>
      <c r="J110" s="113" t="str">
        <f>'Fy kat'!AK109</f>
        <v/>
      </c>
      <c r="K110" s="114" t="str">
        <f>'Fy kat'!AL109</f>
        <v/>
      </c>
      <c r="L110" s="115" t="str">
        <f>'Fy kat'!AM109</f>
        <v/>
      </c>
      <c r="M110" s="113" t="str">
        <f>'Fy kat'!AN109</f>
        <v/>
      </c>
      <c r="N110" s="114" t="str">
        <f>'Fy kat'!AO109</f>
        <v/>
      </c>
      <c r="O110" s="115" t="str">
        <f>'Fy kat'!AP109</f>
        <v/>
      </c>
      <c r="P110" s="113" t="str">
        <f>'Fy kat'!AQ109</f>
        <v/>
      </c>
      <c r="Q110" s="114" t="str">
        <f>'Fy kat'!AR109</f>
        <v/>
      </c>
      <c r="R110" s="115" t="str">
        <f>'Fy kat'!AS109</f>
        <v/>
      </c>
      <c r="S110" s="113" t="str">
        <f>'Fy kat'!AT109</f>
        <v/>
      </c>
      <c r="T110" s="116" t="str">
        <f>'Fy kat'!AU109</f>
        <v/>
      </c>
      <c r="U110" s="117" t="str">
        <f>'Fy kat'!AV109</f>
        <v/>
      </c>
      <c r="V110" s="113" t="str">
        <f>'Fy kat'!AW109</f>
        <v/>
      </c>
      <c r="W110" s="118" t="str">
        <f>'Fy kat'!AX109</f>
        <v/>
      </c>
      <c r="X110" s="109" t="str">
        <f>'Fy kat'!AY109</f>
        <v/>
      </c>
      <c r="Y110" s="113" t="str">
        <f>'Fy kat'!AZ109</f>
        <v/>
      </c>
      <c r="Z110" s="118" t="str">
        <f>'Fy kat'!BA109</f>
        <v/>
      </c>
      <c r="AA110" s="109" t="str">
        <f>'Fy kat'!BB109</f>
        <v/>
      </c>
      <c r="AB110" s="113" t="str">
        <f>'Fy kat'!BC109</f>
        <v/>
      </c>
      <c r="AC110" s="118" t="str">
        <f>'Fy kat'!BD109</f>
        <v/>
      </c>
      <c r="AD110" s="117" t="str">
        <f>'Fy kat'!BE109</f>
        <v/>
      </c>
      <c r="AE110" s="113" t="str">
        <f>'Fy kat'!BF109</f>
        <v/>
      </c>
      <c r="AF110" s="113" t="str">
        <f>'Fy kat'!BG109</f>
        <v/>
      </c>
      <c r="AG110" s="127"/>
      <c r="AH110" s="113" t="str">
        <f>'Fy kat'!BH109</f>
        <v/>
      </c>
      <c r="AI110" s="113" t="str">
        <f>'Fy kat'!BI109</f>
        <v/>
      </c>
      <c r="AJ110" s="118" t="str">
        <f>'Fy kat'!BJ109</f>
        <v/>
      </c>
    </row>
    <row r="111" spans="2:36" x14ac:dyDescent="0.25">
      <c r="B111" s="108" t="str">
        <f>'Fy kat'!AC110</f>
        <v/>
      </c>
      <c r="C111" s="109" t="str">
        <f>'Fy kat'!AD110</f>
        <v/>
      </c>
      <c r="D111" s="110" t="str">
        <f>'Fy kat'!AE110</f>
        <v/>
      </c>
      <c r="E111" s="111" t="str">
        <f>'Fy kat'!AF110</f>
        <v/>
      </c>
      <c r="F111" s="112" t="str">
        <f>'Fy kat'!AG110</f>
        <v/>
      </c>
      <c r="G111" s="113" t="str">
        <f>'Fy kat'!AH110</f>
        <v/>
      </c>
      <c r="H111" s="114" t="str">
        <f>'Fy kat'!AI110</f>
        <v/>
      </c>
      <c r="I111" s="115" t="str">
        <f>'Fy kat'!AJ110</f>
        <v/>
      </c>
      <c r="J111" s="113" t="str">
        <f>'Fy kat'!AK110</f>
        <v/>
      </c>
      <c r="K111" s="114" t="str">
        <f>'Fy kat'!AL110</f>
        <v/>
      </c>
      <c r="L111" s="115" t="str">
        <f>'Fy kat'!AM110</f>
        <v/>
      </c>
      <c r="M111" s="113" t="str">
        <f>'Fy kat'!AN110</f>
        <v/>
      </c>
      <c r="N111" s="114" t="str">
        <f>'Fy kat'!AO110</f>
        <v/>
      </c>
      <c r="O111" s="115" t="str">
        <f>'Fy kat'!AP110</f>
        <v/>
      </c>
      <c r="P111" s="113" t="str">
        <f>'Fy kat'!AQ110</f>
        <v/>
      </c>
      <c r="Q111" s="114" t="str">
        <f>'Fy kat'!AR110</f>
        <v/>
      </c>
      <c r="R111" s="115" t="str">
        <f>'Fy kat'!AS110</f>
        <v/>
      </c>
      <c r="S111" s="113" t="str">
        <f>'Fy kat'!AT110</f>
        <v/>
      </c>
      <c r="T111" s="116" t="str">
        <f>'Fy kat'!AU110</f>
        <v/>
      </c>
      <c r="U111" s="117" t="str">
        <f>'Fy kat'!AV110</f>
        <v/>
      </c>
      <c r="V111" s="113" t="str">
        <f>'Fy kat'!AW110</f>
        <v/>
      </c>
      <c r="W111" s="118" t="str">
        <f>'Fy kat'!AX110</f>
        <v/>
      </c>
      <c r="X111" s="109" t="str">
        <f>'Fy kat'!AY110</f>
        <v/>
      </c>
      <c r="Y111" s="113" t="str">
        <f>'Fy kat'!AZ110</f>
        <v/>
      </c>
      <c r="Z111" s="118" t="str">
        <f>'Fy kat'!BA110</f>
        <v/>
      </c>
      <c r="AA111" s="109" t="str">
        <f>'Fy kat'!BB110</f>
        <v/>
      </c>
      <c r="AB111" s="113" t="str">
        <f>'Fy kat'!BC110</f>
        <v/>
      </c>
      <c r="AC111" s="118" t="str">
        <f>'Fy kat'!BD110</f>
        <v/>
      </c>
      <c r="AD111" s="117" t="str">
        <f>'Fy kat'!BE110</f>
        <v/>
      </c>
      <c r="AE111" s="113" t="str">
        <f>'Fy kat'!BF110</f>
        <v/>
      </c>
      <c r="AF111" s="113" t="str">
        <f>'Fy kat'!BG110</f>
        <v/>
      </c>
      <c r="AG111" s="127"/>
      <c r="AH111" s="113" t="str">
        <f>'Fy kat'!BH110</f>
        <v/>
      </c>
      <c r="AI111" s="113" t="str">
        <f>'Fy kat'!BI110</f>
        <v/>
      </c>
      <c r="AJ111" s="118" t="str">
        <f>'Fy kat'!BJ110</f>
        <v/>
      </c>
    </row>
  </sheetData>
  <sheetProtection selectLockedCells="1"/>
  <customSheetViews>
    <customSheetView guid="{722E5DE9-4CBF-4938-8236-90C8B78E331F}" scale="80" fitToPage="1">
      <pane ySplit="11" topLeftCell="A12" activePane="bottomLeft" state="frozen"/>
      <selection pane="bottomLeft" activeCell="O39" sqref="O39"/>
      <pageMargins left="0.70866141732283472" right="0.70866141732283472" top="0.74803149606299213" bottom="0.74803149606299213" header="0.31496062992125984" footer="0.31496062992125984"/>
      <pageSetup paperSize="9" scale="40" orientation="portrait" r:id="rId1"/>
    </customSheetView>
  </customSheetViews>
  <mergeCells count="36">
    <mergeCell ref="C3:E3"/>
    <mergeCell ref="F3:T3"/>
    <mergeCell ref="U4:W7"/>
    <mergeCell ref="X4:Z7"/>
    <mergeCell ref="AA4:AC7"/>
    <mergeCell ref="AH4:AJ7"/>
    <mergeCell ref="C7:C8"/>
    <mergeCell ref="D7:D8"/>
    <mergeCell ref="E7:E8"/>
    <mergeCell ref="F7:H7"/>
    <mergeCell ref="I7:K7"/>
    <mergeCell ref="L7:N7"/>
    <mergeCell ref="O7:Q7"/>
    <mergeCell ref="R7:T7"/>
    <mergeCell ref="AD4:AF7"/>
    <mergeCell ref="AA11:AC11"/>
    <mergeCell ref="AD11:AF11"/>
    <mergeCell ref="AH11:AJ11"/>
    <mergeCell ref="D10:E10"/>
    <mergeCell ref="F11:H11"/>
    <mergeCell ref="I11:K11"/>
    <mergeCell ref="L11:N11"/>
    <mergeCell ref="O11:Q11"/>
    <mergeCell ref="R11:T11"/>
    <mergeCell ref="U11:W11"/>
    <mergeCell ref="X11:Z11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H10:AJ10"/>
  </mergeCells>
  <pageMargins left="0.70866141732283472" right="0.70866141732283472" top="0.74803149606299213" bottom="0.74803149606299213" header="0.31496062992125984" footer="0.31496062992125984"/>
  <pageSetup paperSize="8" scale="7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tabColor theme="5"/>
    <pageSetUpPr autoPageBreaks="0"/>
  </sheetPr>
  <dimension ref="A1:GJ251"/>
  <sheetViews>
    <sheetView tabSelected="1" workbookViewId="0">
      <selection activeCell="B12" sqref="B12"/>
    </sheetView>
  </sheetViews>
  <sheetFormatPr defaultRowHeight="15" x14ac:dyDescent="0.25"/>
  <cols>
    <col min="1" max="1" width="6.5703125" style="214" customWidth="1"/>
    <col min="2" max="2" width="11.7109375" bestFit="1" customWidth="1"/>
    <col min="3" max="4" width="3.5703125" customWidth="1"/>
    <col min="5" max="5" width="3.5703125" style="348" customWidth="1"/>
    <col min="6" max="6" width="4.5703125" style="7" customWidth="1"/>
    <col min="7" max="15" width="4.28515625" style="7" customWidth="1"/>
    <col min="16" max="55" width="4.28515625" customWidth="1"/>
    <col min="56" max="65" width="4.28515625" style="10" customWidth="1"/>
    <col min="66" max="88" width="4.28515625" style="10" hidden="1" customWidth="1"/>
    <col min="89" max="89" width="4.28515625" style="292" hidden="1" customWidth="1"/>
    <col min="90" max="90" width="4.28515625" style="10" customWidth="1"/>
    <col min="91" max="91" width="4.28515625" style="356" customWidth="1"/>
    <col min="92" max="92" width="4.28515625" style="7" customWidth="1"/>
    <col min="93" max="93" width="4.28515625" style="185" customWidth="1"/>
    <col min="94" max="94" width="4.28515625" style="186" customWidth="1"/>
    <col min="95" max="95" width="4.28515625" style="169" customWidth="1"/>
    <col min="96" max="96" width="4.28515625" style="186" customWidth="1"/>
    <col min="97" max="97" width="4.28515625" style="169" customWidth="1"/>
    <col min="98" max="98" width="4.28515625" style="187" customWidth="1"/>
    <col min="99" max="103" width="4.28515625" style="169" customWidth="1"/>
    <col min="105" max="107" width="9.140625" hidden="1" customWidth="1"/>
    <col min="108" max="130" width="9.140625" customWidth="1"/>
    <col min="131" max="142" width="4.7109375" style="169" customWidth="1"/>
    <col min="143" max="143" width="4.7109375" customWidth="1"/>
    <col min="144" max="147" width="2" customWidth="1"/>
    <col min="148" max="148" width="4.7109375" customWidth="1"/>
    <col min="149" max="150" width="3" style="186" customWidth="1"/>
    <col min="151" max="151" width="3.7109375" style="186" customWidth="1"/>
    <col min="152" max="153" width="3" style="186" customWidth="1"/>
    <col min="154" max="155" width="3.140625" style="169" customWidth="1"/>
    <col min="156" max="156" width="4" style="169" customWidth="1"/>
    <col min="157" max="158" width="3.140625" style="169" customWidth="1"/>
    <col min="159" max="160" width="3.28515625" style="186" customWidth="1"/>
    <col min="161" max="161" width="4.140625" style="186" customWidth="1"/>
    <col min="162" max="164" width="3.28515625" style="186" customWidth="1"/>
    <col min="165" max="165" width="4.7109375" customWidth="1"/>
    <col min="166" max="166" width="3.7109375" style="169" customWidth="1"/>
    <col min="167" max="167" width="4.7109375" style="169" customWidth="1"/>
    <col min="168" max="168" width="5.28515625" style="169" customWidth="1"/>
    <col min="169" max="182" width="4.28515625" style="169" customWidth="1"/>
    <col min="183" max="183" width="4.140625" style="169" customWidth="1"/>
    <col min="184" max="192" width="4.7109375" style="169" customWidth="1"/>
    <col min="193" max="193" width="9.140625" customWidth="1"/>
  </cols>
  <sheetData>
    <row r="1" spans="1:192" ht="15" customHeight="1" x14ac:dyDescent="0.25">
      <c r="B1" s="240"/>
      <c r="CN1" s="426" t="s">
        <v>40</v>
      </c>
      <c r="EH1" s="188" t="s">
        <v>219</v>
      </c>
      <c r="EI1" s="188" t="s">
        <v>4</v>
      </c>
      <c r="EJ1" s="188" t="s">
        <v>220</v>
      </c>
      <c r="EK1" s="188" t="s">
        <v>73</v>
      </c>
      <c r="EL1" s="188" t="s">
        <v>221</v>
      </c>
      <c r="ES1" s="182" t="s">
        <v>29</v>
      </c>
      <c r="ET1" s="183" t="s">
        <v>71</v>
      </c>
      <c r="EU1" s="183" t="s">
        <v>72</v>
      </c>
      <c r="EV1" s="183" t="s">
        <v>90</v>
      </c>
      <c r="EW1" s="183" t="s">
        <v>73</v>
      </c>
      <c r="EX1" s="183" t="s">
        <v>29</v>
      </c>
      <c r="EY1" s="183" t="s">
        <v>71</v>
      </c>
      <c r="EZ1" s="183" t="s">
        <v>72</v>
      </c>
      <c r="FA1" s="183" t="s">
        <v>90</v>
      </c>
      <c r="FB1" s="183" t="s">
        <v>73</v>
      </c>
      <c r="FC1" s="183" t="s">
        <v>29</v>
      </c>
      <c r="FD1" s="183" t="s">
        <v>71</v>
      </c>
      <c r="FE1" s="183" t="s">
        <v>72</v>
      </c>
      <c r="FF1" s="183" t="s">
        <v>90</v>
      </c>
      <c r="FG1" s="183" t="s">
        <v>73</v>
      </c>
      <c r="FH1" s="184"/>
    </row>
    <row r="2" spans="1:192" ht="60" customHeight="1" x14ac:dyDescent="0.35">
      <c r="B2" s="136" t="s">
        <v>321</v>
      </c>
      <c r="C2" s="136"/>
      <c r="D2" s="136"/>
      <c r="E2" s="13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L2" s="7"/>
      <c r="CM2" s="357"/>
      <c r="CN2" s="426"/>
      <c r="CO2" s="190" t="s">
        <v>56</v>
      </c>
      <c r="CP2" s="191" t="s">
        <v>49</v>
      </c>
      <c r="CQ2" s="192" t="s">
        <v>50</v>
      </c>
      <c r="CR2" s="191" t="s">
        <v>51</v>
      </c>
      <c r="CS2" s="191" t="s">
        <v>203</v>
      </c>
      <c r="CT2" s="193"/>
      <c r="CU2" s="194" t="s">
        <v>14</v>
      </c>
      <c r="CV2" s="194" t="s">
        <v>15</v>
      </c>
      <c r="CW2" s="194" t="s">
        <v>16</v>
      </c>
      <c r="CX2" s="194" t="s">
        <v>17</v>
      </c>
      <c r="CY2" s="194" t="s">
        <v>18</v>
      </c>
      <c r="EH2" s="192" t="s">
        <v>215</v>
      </c>
      <c r="EI2" s="191" t="s">
        <v>49</v>
      </c>
      <c r="EJ2" s="192" t="s">
        <v>216</v>
      </c>
      <c r="EK2" s="191" t="s">
        <v>217</v>
      </c>
      <c r="EL2" s="192" t="s">
        <v>218</v>
      </c>
      <c r="ES2" s="182" t="s">
        <v>4</v>
      </c>
      <c r="ET2" s="183" t="s">
        <v>4</v>
      </c>
      <c r="EU2" s="183" t="s">
        <v>4</v>
      </c>
      <c r="EV2" s="183" t="s">
        <v>4</v>
      </c>
      <c r="EW2" s="183" t="s">
        <v>4</v>
      </c>
      <c r="EX2" s="183" t="s">
        <v>5</v>
      </c>
      <c r="EY2" s="183" t="s">
        <v>5</v>
      </c>
      <c r="EZ2" s="183" t="s">
        <v>5</v>
      </c>
      <c r="FA2" s="183" t="s">
        <v>5</v>
      </c>
      <c r="FB2" s="183" t="s">
        <v>5</v>
      </c>
      <c r="FC2" s="183" t="s">
        <v>6</v>
      </c>
      <c r="FD2" s="183" t="s">
        <v>6</v>
      </c>
      <c r="FE2" s="183" t="s">
        <v>6</v>
      </c>
      <c r="FF2" s="183" t="s">
        <v>6</v>
      </c>
      <c r="FG2" s="183" t="s">
        <v>6</v>
      </c>
      <c r="FH2" s="189"/>
      <c r="FJ2" s="195"/>
    </row>
    <row r="3" spans="1:192" ht="110.25" customHeight="1" x14ac:dyDescent="0.25">
      <c r="A3" s="368"/>
      <c r="B3" s="4"/>
      <c r="C3" s="234" t="s">
        <v>238</v>
      </c>
      <c r="D3" s="234" t="s">
        <v>239</v>
      </c>
      <c r="E3" s="234" t="s">
        <v>402</v>
      </c>
      <c r="F3" s="153"/>
      <c r="G3" s="153"/>
      <c r="H3" s="153"/>
      <c r="I3" s="153"/>
      <c r="J3" s="153"/>
      <c r="K3" s="153"/>
      <c r="L3" s="153"/>
      <c r="M3" s="153"/>
      <c r="N3" s="153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>
        <f>Redigering!$D$62</f>
        <v>0</v>
      </c>
      <c r="BO3" s="20">
        <f>Redigering!$D$63</f>
        <v>0</v>
      </c>
      <c r="BP3" s="20">
        <f>Redigering!$D$64</f>
        <v>0</v>
      </c>
      <c r="BQ3" s="20">
        <f>Redigering!$D$65</f>
        <v>0</v>
      </c>
      <c r="BR3" s="20">
        <f>Redigering!$D$66</f>
        <v>0</v>
      </c>
      <c r="BS3" s="20">
        <f>Redigering!$D$67</f>
        <v>0</v>
      </c>
      <c r="BT3" s="21">
        <f>Redigering!$D$68</f>
        <v>0</v>
      </c>
      <c r="BU3" s="21">
        <f>Redigering!$D$69</f>
        <v>0</v>
      </c>
      <c r="BV3" s="21">
        <f>Redigering!$D$70</f>
        <v>0</v>
      </c>
      <c r="BW3" s="21">
        <f>Redigering!$D$71</f>
        <v>0</v>
      </c>
      <c r="BX3" s="21">
        <f>Redigering!$D$72</f>
        <v>0</v>
      </c>
      <c r="BY3" s="21">
        <f>Redigering!$D$73</f>
        <v>0</v>
      </c>
      <c r="BZ3" s="21">
        <f>Redigering!$D$74</f>
        <v>0</v>
      </c>
      <c r="CA3" s="21">
        <f>Redigering!$D$75</f>
        <v>0</v>
      </c>
      <c r="CB3" s="21">
        <f>Redigering!$D$76</f>
        <v>0</v>
      </c>
      <c r="CC3" s="21">
        <f>Redigering!$D$77</f>
        <v>0</v>
      </c>
      <c r="CD3" s="21">
        <f>Redigering!$D$78</f>
        <v>0</v>
      </c>
      <c r="CE3" s="21">
        <f>Redigering!$D$79</f>
        <v>0</v>
      </c>
      <c r="CF3" s="21">
        <f>Redigering!$D$80</f>
        <v>0</v>
      </c>
      <c r="CG3" s="21">
        <f>Redigering!$D$81</f>
        <v>0</v>
      </c>
      <c r="CH3" s="21">
        <f>Redigering!$D$82</f>
        <v>0</v>
      </c>
      <c r="CI3" s="21">
        <f>Redigering!$D$83</f>
        <v>0</v>
      </c>
      <c r="CJ3" s="21">
        <f>Redigering!$D$84</f>
        <v>0</v>
      </c>
      <c r="CK3" s="293">
        <f>Redigering!$D$85</f>
        <v>0</v>
      </c>
      <c r="CL3" s="21"/>
      <c r="CM3" s="358"/>
      <c r="CN3" s="426"/>
      <c r="CO3" s="199">
        <f>SUM(CP3:CR3)</f>
        <v>60</v>
      </c>
      <c r="CP3" s="197">
        <f>SUM(ES3:EW3)</f>
        <v>23</v>
      </c>
      <c r="CQ3" s="200">
        <f>ROUND(SUM(EX3:FB3),0)</f>
        <v>21</v>
      </c>
      <c r="CR3" s="197">
        <f>SUM(FC3:FG3)</f>
        <v>16</v>
      </c>
      <c r="CS3" s="201">
        <f>(sum_c+sum_a)</f>
        <v>37</v>
      </c>
      <c r="CT3" s="202"/>
      <c r="CU3" s="203">
        <f>kravg_e</f>
        <v>15</v>
      </c>
      <c r="CV3" s="204">
        <f>kravg_d</f>
        <v>23</v>
      </c>
      <c r="CW3" s="203">
        <f>kravg_c</f>
        <v>30</v>
      </c>
      <c r="CX3" s="204">
        <f>kravg_b</f>
        <v>38</v>
      </c>
      <c r="CY3" s="203">
        <f>kravg_a</f>
        <v>45</v>
      </c>
      <c r="EH3" s="200">
        <f>SUMIF($F5:$CM5,"R*",$F7:$CM7)</f>
        <v>19</v>
      </c>
      <c r="EI3" s="200">
        <f>SUMIF($F5:$CM5,"E*",$F7:$CM7)</f>
        <v>25</v>
      </c>
      <c r="EJ3" s="200">
        <f>SUMIF($F5:$CM5,"S*",$F7:$CM7)</f>
        <v>11</v>
      </c>
      <c r="EK3" s="200">
        <f>SUMIF($F5:$CM5,"K*",$F7:$CM7)</f>
        <v>5</v>
      </c>
      <c r="EL3" s="200">
        <f>SUMIF($F6:$CM6,"M*",$F7:$CM7)</f>
        <v>15</v>
      </c>
      <c r="ES3" s="196">
        <f>SUMIF($F$10:$BQ$10,ES10,$F$7:$BQ$7)</f>
        <v>12</v>
      </c>
      <c r="ET3" s="197">
        <f t="shared" ref="ET3:FG3" si="0">SUMIF($F$10:$BQ$10,ET10,$F$7:$BQ$7)</f>
        <v>6</v>
      </c>
      <c r="EU3" s="197">
        <f t="shared" si="0"/>
        <v>4</v>
      </c>
      <c r="EV3" s="197">
        <f>SUMIF($F$10:$BQ$10,EV10,$F$7:$BQ$7)</f>
        <v>1</v>
      </c>
      <c r="EW3" s="197">
        <f t="shared" si="0"/>
        <v>0</v>
      </c>
      <c r="EX3" s="197">
        <f t="shared" si="0"/>
        <v>6</v>
      </c>
      <c r="EY3" s="197">
        <f t="shared" si="0"/>
        <v>8</v>
      </c>
      <c r="EZ3" s="197">
        <f t="shared" si="0"/>
        <v>4</v>
      </c>
      <c r="FA3" s="197">
        <f t="shared" si="0"/>
        <v>1</v>
      </c>
      <c r="FB3" s="197">
        <f t="shared" si="0"/>
        <v>2</v>
      </c>
      <c r="FC3" s="197">
        <f t="shared" si="0"/>
        <v>3</v>
      </c>
      <c r="FD3" s="197">
        <f t="shared" si="0"/>
        <v>6</v>
      </c>
      <c r="FE3" s="197">
        <f t="shared" si="0"/>
        <v>3</v>
      </c>
      <c r="FF3" s="197">
        <f t="shared" si="0"/>
        <v>1</v>
      </c>
      <c r="FG3" s="197">
        <f t="shared" si="0"/>
        <v>3</v>
      </c>
      <c r="FH3" s="198"/>
      <c r="FK3" s="205"/>
    </row>
    <row r="4" spans="1:192" ht="41.25" customHeight="1" x14ac:dyDescent="0.25">
      <c r="A4" s="369"/>
      <c r="B4" s="2" t="s">
        <v>1</v>
      </c>
      <c r="C4" s="2"/>
      <c r="D4" s="2"/>
      <c r="E4" s="2"/>
      <c r="F4" s="360" t="str">
        <f>Redigering!$C$2</f>
        <v>1_1</v>
      </c>
      <c r="G4" s="360" t="str">
        <f>Redigering!$C$3</f>
        <v>1_2</v>
      </c>
      <c r="H4" s="360" t="str">
        <f>Redigering!$C$4</f>
        <v>1_3</v>
      </c>
      <c r="I4" s="360" t="str">
        <f>Redigering!$C$5</f>
        <v>1_4</v>
      </c>
      <c r="J4" s="360" t="str">
        <f>Redigering!$C$6</f>
        <v>1_5</v>
      </c>
      <c r="K4" s="360" t="str">
        <f>Redigering!$C$7</f>
        <v>1_6</v>
      </c>
      <c r="L4" s="360" t="str">
        <f>Redigering!$C$8</f>
        <v>1_7</v>
      </c>
      <c r="M4" s="360" t="str">
        <f>Redigering!$C$9</f>
        <v>1_8</v>
      </c>
      <c r="N4" s="360" t="str">
        <f>Redigering!$C$10</f>
        <v>1_9</v>
      </c>
      <c r="O4" s="360" t="str">
        <f>Redigering!$C$11</f>
        <v>1_1</v>
      </c>
      <c r="P4" s="360" t="str">
        <f>Redigering!$C$12</f>
        <v>2_1</v>
      </c>
      <c r="Q4" s="360" t="str">
        <f>Redigering!$C$13</f>
        <v>3_1</v>
      </c>
      <c r="R4" s="360" t="str">
        <f>Redigering!$C$14</f>
        <v>3_2</v>
      </c>
      <c r="S4" s="360" t="str">
        <f>Redigering!$C$15</f>
        <v>4_1</v>
      </c>
      <c r="T4" s="360" t="str">
        <f>Redigering!$C$16</f>
        <v>5_1</v>
      </c>
      <c r="U4" s="360" t="str">
        <f>Redigering!$C$17</f>
        <v>6_1</v>
      </c>
      <c r="V4" s="361" t="str">
        <f>Redigering!$C$18</f>
        <v>6_2</v>
      </c>
      <c r="W4" s="360" t="str">
        <f>Redigering!$C$19</f>
        <v>7_1</v>
      </c>
      <c r="X4" s="360" t="str">
        <f>Redigering!$C$20</f>
        <v>8_1</v>
      </c>
      <c r="Y4" s="360" t="str">
        <f>Redigering!$C$21</f>
        <v>8_2</v>
      </c>
      <c r="Z4" s="360" t="str">
        <f>Redigering!$C$22</f>
        <v>8_3</v>
      </c>
      <c r="AA4" s="360" t="str">
        <f>Redigering!$C$23</f>
        <v>9_1</v>
      </c>
      <c r="AB4" s="360" t="str">
        <f>Redigering!$C$24</f>
        <v>9_2</v>
      </c>
      <c r="AC4" s="360" t="str">
        <f>Redigering!$C$25</f>
        <v>9_3</v>
      </c>
      <c r="AD4" s="360" t="str">
        <f>Redigering!$C$26</f>
        <v>10a_1</v>
      </c>
      <c r="AE4" s="360" t="str">
        <f>Redigering!$C$27</f>
        <v>10a_2</v>
      </c>
      <c r="AF4" s="360" t="str">
        <f>Redigering!$C$28</f>
        <v>10b_1</v>
      </c>
      <c r="AG4" s="360" t="str">
        <f>Redigering!$C$29</f>
        <v>10b_2</v>
      </c>
      <c r="AH4" s="360" t="str">
        <f>Redigering!$C$30</f>
        <v>11a_1</v>
      </c>
      <c r="AI4" s="360" t="str">
        <f>Redigering!$C$31</f>
        <v>11b_1</v>
      </c>
      <c r="AJ4" s="360" t="str">
        <f>Redigering!$C$32</f>
        <v>11c_1</v>
      </c>
      <c r="AK4" s="360" t="str">
        <f>Redigering!$C$33</f>
        <v>11c_2</v>
      </c>
      <c r="AL4" s="360" t="str">
        <f>Redigering!$C$34</f>
        <v>12_1</v>
      </c>
      <c r="AM4" s="360" t="str">
        <f>Redigering!$C$35</f>
        <v>12_2</v>
      </c>
      <c r="AN4" s="360" t="str">
        <f>Redigering!$C$36</f>
        <v>12_3</v>
      </c>
      <c r="AO4" s="360" t="str">
        <f>Redigering!$C$37</f>
        <v>12_4</v>
      </c>
      <c r="AP4" s="360" t="str">
        <f>Redigering!$C$38</f>
        <v>12_5</v>
      </c>
      <c r="AQ4" s="360" t="str">
        <f>Redigering!$C$39</f>
        <v>12_6</v>
      </c>
      <c r="AR4" s="360" t="str">
        <f>Redigering!$C$40</f>
        <v>12_7</v>
      </c>
      <c r="AS4" s="360" t="str">
        <f>Redigering!$C$41</f>
        <v>12_8</v>
      </c>
      <c r="AT4" s="360" t="str">
        <f>Redigering!$C$42</f>
        <v>13_1</v>
      </c>
      <c r="AU4" s="360" t="str">
        <f>Redigering!$C$43</f>
        <v>13_2</v>
      </c>
      <c r="AV4" s="360" t="str">
        <f>Redigering!$C$44</f>
        <v>13_3</v>
      </c>
      <c r="AW4" s="360" t="str">
        <f>Redigering!$C$45</f>
        <v>14a_1</v>
      </c>
      <c r="AX4" s="361" t="str">
        <f>Redigering!$C$46</f>
        <v>14b_1</v>
      </c>
      <c r="AY4" s="360" t="str">
        <f>Redigering!$C$47</f>
        <v>14b_2</v>
      </c>
      <c r="AZ4" s="360" t="str">
        <f>Redigering!$C$48</f>
        <v>14c_1</v>
      </c>
      <c r="BA4" s="360" t="str">
        <f>Redigering!$C$49</f>
        <v>14c_2</v>
      </c>
      <c r="BB4" s="360" t="str">
        <f>Redigering!$C$50</f>
        <v>14c_3</v>
      </c>
      <c r="BC4" s="360" t="str">
        <f>Redigering!$C$51</f>
        <v>15_1</v>
      </c>
      <c r="BD4" s="360" t="str">
        <f>Redigering!$C$52</f>
        <v>15_2</v>
      </c>
      <c r="BE4" s="360" t="str">
        <f>Redigering!$C$53</f>
        <v>15_3</v>
      </c>
      <c r="BF4" s="360" t="str">
        <f>Redigering!$C$54</f>
        <v>16a_1</v>
      </c>
      <c r="BG4" s="360" t="str">
        <f>Redigering!$C$55</f>
        <v>16b_1</v>
      </c>
      <c r="BH4" s="360" t="str">
        <f>Redigering!$C$56</f>
        <v>16b_2</v>
      </c>
      <c r="BI4" s="360" t="str">
        <f>Redigering!$C$57</f>
        <v>16c_1</v>
      </c>
      <c r="BJ4" s="360" t="str">
        <f>Redigering!$C$58</f>
        <v>16c_2</v>
      </c>
      <c r="BK4" s="360" t="str">
        <f>Redigering!$C$59</f>
        <v>17_1</v>
      </c>
      <c r="BL4" s="360" t="str">
        <f>Redigering!$C$60</f>
        <v>17_2</v>
      </c>
      <c r="BM4" s="360" t="str">
        <f>Redigering!$C$61</f>
        <v>17_3</v>
      </c>
      <c r="BN4" s="22">
        <f>Redigering!$C$62</f>
        <v>0</v>
      </c>
      <c r="BO4" s="19">
        <f>Redigering!$C$63</f>
        <v>0</v>
      </c>
      <c r="BP4" s="19">
        <f>Redigering!$C$64</f>
        <v>0</v>
      </c>
      <c r="BQ4" s="19">
        <f>Redigering!$C$65</f>
        <v>0</v>
      </c>
      <c r="BR4" s="19">
        <f>Redigering!$C$66</f>
        <v>0</v>
      </c>
      <c r="BS4" s="19">
        <f>Redigering!$C$67</f>
        <v>0</v>
      </c>
      <c r="BT4" s="19">
        <f>Redigering!$C$68</f>
        <v>0</v>
      </c>
      <c r="BU4" s="19">
        <f>Redigering!$C$69</f>
        <v>0</v>
      </c>
      <c r="BV4" s="19">
        <f>Redigering!$C$70</f>
        <v>0</v>
      </c>
      <c r="BW4" s="19">
        <f>Redigering!$C$71</f>
        <v>0</v>
      </c>
      <c r="BX4" s="19">
        <f>Redigering!$C$72</f>
        <v>0</v>
      </c>
      <c r="BY4" s="19">
        <f>Redigering!$C$73</f>
        <v>0</v>
      </c>
      <c r="BZ4" s="19">
        <f>Redigering!$C$74</f>
        <v>0</v>
      </c>
      <c r="CA4" s="19">
        <f>Redigering!$C$75</f>
        <v>0</v>
      </c>
      <c r="CB4" s="19">
        <f>Redigering!$C$76</f>
        <v>0</v>
      </c>
      <c r="CC4" s="19">
        <f>Redigering!$C$77</f>
        <v>0</v>
      </c>
      <c r="CD4" s="19">
        <f>Redigering!$C$78</f>
        <v>0</v>
      </c>
      <c r="CE4" s="19">
        <f>Redigering!$C$79</f>
        <v>0</v>
      </c>
      <c r="CF4" s="19">
        <f>Redigering!$C$80</f>
        <v>0</v>
      </c>
      <c r="CG4" s="19">
        <f>Redigering!$C$81</f>
        <v>0</v>
      </c>
      <c r="CH4" s="19">
        <f>Redigering!$C$82</f>
        <v>0</v>
      </c>
      <c r="CI4" s="19">
        <f>Redigering!$C$83</f>
        <v>0</v>
      </c>
      <c r="CJ4" s="19">
        <f>Redigering!$C$84</f>
        <v>0</v>
      </c>
      <c r="CK4" s="294">
        <f>Redigering!$C$85</f>
        <v>0</v>
      </c>
      <c r="CL4" s="423" t="s">
        <v>322</v>
      </c>
      <c r="CM4" s="420" t="s">
        <v>401</v>
      </c>
      <c r="CN4" s="426"/>
      <c r="CO4" s="207"/>
      <c r="CP4" s="206"/>
      <c r="CQ4" s="208"/>
      <c r="CR4" s="206"/>
      <c r="CS4" s="208"/>
      <c r="CT4" s="209" t="s">
        <v>179</v>
      </c>
      <c r="CU4" s="209"/>
      <c r="CV4" s="209">
        <f>kravg_d_ac</f>
        <v>6</v>
      </c>
      <c r="CW4" s="209">
        <f>kravg_c_ac</f>
        <v>11</v>
      </c>
      <c r="CX4" s="238">
        <f>kravg_b_ac</f>
        <v>0</v>
      </c>
      <c r="CY4" s="238">
        <f>kravg_a_ac</f>
        <v>0</v>
      </c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J4" s="208"/>
      <c r="FK4" s="208"/>
    </row>
    <row r="5" spans="1:192" ht="15" customHeight="1" x14ac:dyDescent="0.25">
      <c r="A5" s="369"/>
      <c r="B5" s="2" t="s">
        <v>8</v>
      </c>
      <c r="C5" s="2"/>
      <c r="D5" s="2"/>
      <c r="E5" s="2"/>
      <c r="F5" s="22" t="str">
        <f>Redigering!$G$2</f>
        <v>R14</v>
      </c>
      <c r="G5" s="22" t="str">
        <f>Redigering!$G$3</f>
        <v>R14</v>
      </c>
      <c r="H5" s="22" t="str">
        <f>Redigering!$G$4</f>
        <v>R14</v>
      </c>
      <c r="I5" s="22" t="str">
        <f>Redigering!$G$5</f>
        <v>R14</v>
      </c>
      <c r="J5" s="22" t="str">
        <f>Redigering!$G$6</f>
        <v>R14</v>
      </c>
      <c r="K5" s="22" t="str">
        <f>Redigering!$G$7</f>
        <v>R14</v>
      </c>
      <c r="L5" s="22" t="str">
        <f>Redigering!$G$8</f>
        <v>R14</v>
      </c>
      <c r="M5" s="22" t="str">
        <f>Redigering!$G$9</f>
        <v>R14</v>
      </c>
      <c r="N5" s="22" t="str">
        <f>Redigering!$G$10</f>
        <v>R14</v>
      </c>
      <c r="O5" s="22" t="str">
        <f>Redigering!$G$11</f>
        <v>R11</v>
      </c>
      <c r="P5" s="22" t="str">
        <f>Redigering!$G$12</f>
        <v>E13</v>
      </c>
      <c r="Q5" s="22" t="str">
        <f>Redigering!$G$13</f>
        <v>E11</v>
      </c>
      <c r="R5" s="22" t="str">
        <f>Redigering!$G$14</f>
        <v>E11</v>
      </c>
      <c r="S5" s="138" t="str">
        <f>Redigering!$G$15</f>
        <v>K12</v>
      </c>
      <c r="T5" s="138" t="str">
        <f>Redigering!$G$16</f>
        <v>E14</v>
      </c>
      <c r="U5" s="138" t="str">
        <f>Redigering!$G$17</f>
        <v>R11</v>
      </c>
      <c r="V5" s="22" t="str">
        <f>Redigering!$G$18</f>
        <v>R11</v>
      </c>
      <c r="W5" s="22" t="str">
        <f>Redigering!$G$19</f>
        <v>R11</v>
      </c>
      <c r="X5" s="22" t="str">
        <f>Redigering!$G$20</f>
        <v>E12</v>
      </c>
      <c r="Y5" s="22" t="str">
        <f>Redigering!$G$21</f>
        <v>E12</v>
      </c>
      <c r="Z5" s="22" t="str">
        <f>Redigering!$G$22</f>
        <v>E12</v>
      </c>
      <c r="AA5" s="22" t="str">
        <f>Redigering!$G$23</f>
        <v>E13</v>
      </c>
      <c r="AB5" s="22" t="str">
        <f>Redigering!$G$24</f>
        <v>E11</v>
      </c>
      <c r="AC5" s="22" t="str">
        <f>Redigering!$G$25</f>
        <v>E12</v>
      </c>
      <c r="AD5" s="22" t="str">
        <f>Redigering!$G$26</f>
        <v>E14</v>
      </c>
      <c r="AE5" s="22" t="str">
        <f>Redigering!$G$27</f>
        <v>E14</v>
      </c>
      <c r="AF5" s="22" t="str">
        <f>Redigering!$G$28</f>
        <v>E11</v>
      </c>
      <c r="AG5" s="138" t="str">
        <f>Redigering!$G$29</f>
        <v>E11</v>
      </c>
      <c r="AH5" s="138" t="str">
        <f>Redigering!$G$30</f>
        <v>K11</v>
      </c>
      <c r="AI5" s="138" t="str">
        <f>Redigering!$G$31</f>
        <v>K11</v>
      </c>
      <c r="AJ5" s="138" t="str">
        <f>Redigering!$G$32</f>
        <v>K11</v>
      </c>
      <c r="AK5" s="138" t="str">
        <f>Redigering!$G$33</f>
        <v>K11</v>
      </c>
      <c r="AL5" s="138" t="str">
        <f>Redigering!$G$34</f>
        <v>S11</v>
      </c>
      <c r="AM5" s="138" t="str">
        <f>Redigering!$G$35</f>
        <v>S11</v>
      </c>
      <c r="AN5" s="138" t="str">
        <f>Redigering!$G$36</f>
        <v>S11</v>
      </c>
      <c r="AO5" s="22" t="str">
        <f>Redigering!$G$37</f>
        <v>S11</v>
      </c>
      <c r="AP5" s="22" t="str">
        <f>Redigering!$G$38</f>
        <v>S11</v>
      </c>
      <c r="AQ5" s="22" t="str">
        <f>Redigering!$G$39</f>
        <v>S11</v>
      </c>
      <c r="AR5" s="22" t="str">
        <f>Redigering!$G$40</f>
        <v>S11</v>
      </c>
      <c r="AS5" s="22" t="str">
        <f>Redigering!$G$41</f>
        <v>S11</v>
      </c>
      <c r="AT5" s="22" t="str">
        <f>Redigering!$G$42</f>
        <v>R12</v>
      </c>
      <c r="AU5" s="22" t="str">
        <f>Redigering!$G$43</f>
        <v>R12</v>
      </c>
      <c r="AV5" s="22" t="str">
        <f>Redigering!$G$44</f>
        <v>R12</v>
      </c>
      <c r="AW5" s="138" t="str">
        <f>Redigering!$G$45</f>
        <v>E12</v>
      </c>
      <c r="AX5" s="138" t="str">
        <f>Redigering!$G$46</f>
        <v>E12</v>
      </c>
      <c r="AY5" s="138" t="str">
        <f>Redigering!$G$47</f>
        <v>E11</v>
      </c>
      <c r="AZ5" s="138" t="str">
        <f>Redigering!$G$48</f>
        <v>E11</v>
      </c>
      <c r="BA5" s="138" t="str">
        <f>Redigering!$G$49</f>
        <v>E11</v>
      </c>
      <c r="BB5" s="138" t="str">
        <f>Redigering!$G$50</f>
        <v>E11</v>
      </c>
      <c r="BC5" s="138" t="str">
        <f>Redigering!$G$51</f>
        <v>E14</v>
      </c>
      <c r="BD5" s="138" t="str">
        <f>Redigering!$G$52</f>
        <v>E14</v>
      </c>
      <c r="BE5" s="138" t="str">
        <f>Redigering!$G$53</f>
        <v>E14</v>
      </c>
      <c r="BF5" s="138" t="str">
        <f>Redigering!$G$54</f>
        <v>S11</v>
      </c>
      <c r="BG5" s="138" t="str">
        <f>Redigering!$G$55</f>
        <v>E15</v>
      </c>
      <c r="BH5" s="138" t="str">
        <f>Redigering!$G$56</f>
        <v>E15</v>
      </c>
      <c r="BI5" s="138" t="str">
        <f>Redigering!$G$57</f>
        <v>S14</v>
      </c>
      <c r="BJ5" s="22" t="str">
        <f>Redigering!$G$58</f>
        <v>S13</v>
      </c>
      <c r="BK5" s="22" t="str">
        <f>Redigering!$G$59</f>
        <v>R14</v>
      </c>
      <c r="BL5" s="22" t="str">
        <f>Redigering!$G$60</f>
        <v>R14</v>
      </c>
      <c r="BM5" s="138" t="str">
        <f>Redigering!$G$61</f>
        <v>R14</v>
      </c>
      <c r="BN5" s="138">
        <f>Redigering!$G$62</f>
        <v>0</v>
      </c>
      <c r="BO5" s="298">
        <f>Redigering!$G$63</f>
        <v>0</v>
      </c>
      <c r="BP5" s="19">
        <f>Redigering!$G$64</f>
        <v>0</v>
      </c>
      <c r="BQ5" s="19">
        <f>Redigering!$G$65</f>
        <v>0</v>
      </c>
      <c r="BR5" s="19">
        <f>Redigering!$G$66</f>
        <v>0</v>
      </c>
      <c r="BS5" s="19">
        <f>Redigering!$G$67</f>
        <v>0</v>
      </c>
      <c r="BT5" s="19">
        <f>Redigering!$G$68</f>
        <v>0</v>
      </c>
      <c r="BU5" s="19">
        <f>Redigering!$G$69</f>
        <v>0</v>
      </c>
      <c r="BV5" s="19">
        <f>Redigering!$G$70</f>
        <v>0</v>
      </c>
      <c r="BW5" s="19">
        <f>Redigering!$G$71</f>
        <v>0</v>
      </c>
      <c r="BX5" s="19">
        <f>Redigering!$G$72</f>
        <v>0</v>
      </c>
      <c r="BY5" s="19">
        <f>Redigering!$G$73</f>
        <v>0</v>
      </c>
      <c r="BZ5" s="19">
        <f>Redigering!$G$74</f>
        <v>0</v>
      </c>
      <c r="CA5" s="19">
        <f>Redigering!$G$75</f>
        <v>0</v>
      </c>
      <c r="CB5" s="19">
        <f>Redigering!$G$76</f>
        <v>0</v>
      </c>
      <c r="CC5" s="19">
        <f>Redigering!$G$77</f>
        <v>0</v>
      </c>
      <c r="CD5" s="19">
        <f>Redigering!$G$78</f>
        <v>0</v>
      </c>
      <c r="CE5" s="19">
        <f>Redigering!$G$79</f>
        <v>0</v>
      </c>
      <c r="CF5" s="19">
        <f>Redigering!$G$80</f>
        <v>0</v>
      </c>
      <c r="CG5" s="19">
        <f>Redigering!$G$81</f>
        <v>0</v>
      </c>
      <c r="CH5" s="19">
        <f>Redigering!$G$82</f>
        <v>0</v>
      </c>
      <c r="CI5" s="19">
        <f>Redigering!$G$83</f>
        <v>0</v>
      </c>
      <c r="CJ5" s="19">
        <f>Redigering!$G$84</f>
        <v>0</v>
      </c>
      <c r="CK5" s="294">
        <f>Redigering!$G$85</f>
        <v>0</v>
      </c>
      <c r="CL5" s="424"/>
      <c r="CM5" s="421"/>
      <c r="CN5" s="426"/>
      <c r="CO5" s="211"/>
      <c r="CP5" s="210"/>
      <c r="CQ5" s="212"/>
      <c r="CR5" s="210"/>
      <c r="CS5" s="212"/>
      <c r="CT5" s="213" t="s">
        <v>180</v>
      </c>
      <c r="CU5" s="209"/>
      <c r="CV5" s="209"/>
      <c r="CW5" s="209"/>
      <c r="CX5" s="209">
        <f>kravg_b_A</f>
        <v>5</v>
      </c>
      <c r="CY5" s="209">
        <f>kravg_a_A</f>
        <v>9</v>
      </c>
      <c r="ES5" s="210"/>
      <c r="ET5" s="210"/>
      <c r="EU5" s="210"/>
      <c r="EV5" s="210"/>
      <c r="EW5" s="210"/>
      <c r="EX5" s="206"/>
      <c r="EY5" s="206"/>
      <c r="EZ5" s="206"/>
      <c r="FA5" s="206"/>
      <c r="FB5" s="206"/>
      <c r="FC5" s="210"/>
      <c r="FD5" s="210"/>
      <c r="FE5" s="210"/>
      <c r="FF5" s="210"/>
      <c r="FG5" s="210"/>
      <c r="FH5" s="210"/>
      <c r="FJ5" s="212"/>
      <c r="FK5" s="212"/>
    </row>
    <row r="6" spans="1:192" ht="15" hidden="1" customHeight="1" x14ac:dyDescent="0.25">
      <c r="A6" s="369"/>
      <c r="B6" s="2"/>
      <c r="C6" s="2"/>
      <c r="D6" s="2"/>
      <c r="E6" s="2"/>
      <c r="F6" s="22">
        <f>Redigering!$H$2</f>
        <v>0</v>
      </c>
      <c r="G6" s="22">
        <f>Redigering!$H$3</f>
        <v>0</v>
      </c>
      <c r="H6" s="22" t="str">
        <f>Redigering!$H$4</f>
        <v>M14</v>
      </c>
      <c r="I6" s="22" t="str">
        <f>Redigering!$H$5</f>
        <v>M14</v>
      </c>
      <c r="J6" s="22" t="str">
        <f>Redigering!$H$6</f>
        <v>M14</v>
      </c>
      <c r="K6" s="22" t="str">
        <f>Redigering!$H$7</f>
        <v>M16</v>
      </c>
      <c r="L6" s="22" t="str">
        <f>Redigering!$H$8</f>
        <v>M16</v>
      </c>
      <c r="M6" s="22" t="str">
        <f>Redigering!$H$9</f>
        <v/>
      </c>
      <c r="N6" s="22" t="str">
        <f>Redigering!$H$10</f>
        <v/>
      </c>
      <c r="O6" s="22" t="str">
        <f>Redigering!$H$11</f>
        <v/>
      </c>
      <c r="P6" s="22" t="str">
        <f>Redigering!$H$12</f>
        <v/>
      </c>
      <c r="Q6" s="22" t="str">
        <f>Redigering!$H$13</f>
        <v/>
      </c>
      <c r="R6" s="22" t="str">
        <f>Redigering!$H$14</f>
        <v/>
      </c>
      <c r="S6" s="22" t="str">
        <f>Redigering!$H$15</f>
        <v>M11</v>
      </c>
      <c r="T6" s="22" t="str">
        <f>Redigering!$H$16</f>
        <v/>
      </c>
      <c r="U6" s="22">
        <f>Redigering!$H$17</f>
        <v>0</v>
      </c>
      <c r="V6" s="22">
        <f>Redigering!$H$18</f>
        <v>0</v>
      </c>
      <c r="W6" s="22">
        <f>Redigering!$H$19</f>
        <v>0</v>
      </c>
      <c r="X6" s="22" t="str">
        <f>Redigering!$H$20</f>
        <v/>
      </c>
      <c r="Y6" s="22" t="str">
        <f>Redigering!$H$21</f>
        <v/>
      </c>
      <c r="Z6" s="22" t="str">
        <f>Redigering!$H$22</f>
        <v/>
      </c>
      <c r="AA6" s="22" t="str">
        <f>Redigering!$H$23</f>
        <v/>
      </c>
      <c r="AB6" s="22" t="str">
        <f>Redigering!$H$24</f>
        <v>E13</v>
      </c>
      <c r="AC6" s="22" t="str">
        <f>Redigering!$H$25</f>
        <v/>
      </c>
      <c r="AD6" s="22" t="str">
        <f>Redigering!$H$26</f>
        <v/>
      </c>
      <c r="AE6" s="22" t="str">
        <f>Redigering!$H$27</f>
        <v/>
      </c>
      <c r="AF6" s="22" t="str">
        <f>Redigering!$H$28</f>
        <v/>
      </c>
      <c r="AG6" s="22" t="str">
        <f>Redigering!$H$29</f>
        <v/>
      </c>
      <c r="AH6" s="22" t="str">
        <f>Redigering!$H$30</f>
        <v/>
      </c>
      <c r="AI6" s="22" t="str">
        <f>Redigering!$H$31</f>
        <v/>
      </c>
      <c r="AJ6" s="22" t="str">
        <f>Redigering!$H$32</f>
        <v/>
      </c>
      <c r="AK6" s="22" t="str">
        <f>Redigering!$H$33</f>
        <v>M16</v>
      </c>
      <c r="AL6" s="22" t="str">
        <f>Redigering!$H$34</f>
        <v/>
      </c>
      <c r="AM6" s="22" t="str">
        <f>Redigering!$H$35</f>
        <v/>
      </c>
      <c r="AN6" s="22" t="str">
        <f>Redigering!$H$36</f>
        <v>M16</v>
      </c>
      <c r="AO6" s="22" t="str">
        <f>Redigering!$H$37</f>
        <v>M16</v>
      </c>
      <c r="AP6" s="22" t="str">
        <f>Redigering!$H$38</f>
        <v>M16</v>
      </c>
      <c r="AQ6" s="22" t="str">
        <f>Redigering!$H$39</f>
        <v>M15</v>
      </c>
      <c r="AR6" s="22" t="str">
        <f>Redigering!$H$40</f>
        <v>M15</v>
      </c>
      <c r="AS6" s="22" t="str">
        <f>Redigering!$H$41</f>
        <v/>
      </c>
      <c r="AT6" s="22" t="str">
        <f>Redigering!$H$42</f>
        <v/>
      </c>
      <c r="AU6" s="22" t="str">
        <f>Redigering!$H$43</f>
        <v/>
      </c>
      <c r="AV6" s="22" t="str">
        <f>Redigering!$H$44</f>
        <v/>
      </c>
      <c r="AW6" s="22" t="str">
        <f>Redigering!$H$45</f>
        <v/>
      </c>
      <c r="AX6" s="22" t="str">
        <f>Redigering!$H$46</f>
        <v/>
      </c>
      <c r="AY6" s="22" t="str">
        <f>Redigering!$H$47</f>
        <v/>
      </c>
      <c r="AZ6" s="22" t="str">
        <f>Redigering!$H$48</f>
        <v>M13</v>
      </c>
      <c r="BA6" s="22" t="str">
        <f>Redigering!$H$49</f>
        <v>M16</v>
      </c>
      <c r="BB6" s="22" t="str">
        <f>Redigering!$H$50</f>
        <v>M14</v>
      </c>
      <c r="BC6" s="22" t="str">
        <f>Redigering!$H$51</f>
        <v/>
      </c>
      <c r="BD6" s="22" t="str">
        <f>Redigering!$H$52</f>
        <v/>
      </c>
      <c r="BE6" s="22" t="str">
        <f>Redigering!$H$53</f>
        <v/>
      </c>
      <c r="BF6" s="22" t="str">
        <f>Redigering!$H$54</f>
        <v/>
      </c>
      <c r="BG6" s="22" t="str">
        <f>Redigering!$H$55</f>
        <v/>
      </c>
      <c r="BH6" s="22" t="str">
        <f>Redigering!$H$56</f>
        <v/>
      </c>
      <c r="BI6" s="22" t="str">
        <f>Redigering!$H$57</f>
        <v>S11</v>
      </c>
      <c r="BJ6" s="22" t="str">
        <f>Redigering!$H$58</f>
        <v>S14</v>
      </c>
      <c r="BK6" s="22" t="str">
        <f>Redigering!$H$59</f>
        <v/>
      </c>
      <c r="BL6" s="22" t="str">
        <f>Redigering!$H$60</f>
        <v/>
      </c>
      <c r="BM6" s="22" t="str">
        <f>Redigering!$H$61</f>
        <v/>
      </c>
      <c r="BN6" s="22">
        <f>Redigering!$H$62</f>
        <v>0</v>
      </c>
      <c r="BO6" s="22">
        <f>Redigering!$H$63</f>
        <v>0</v>
      </c>
      <c r="BP6" s="22">
        <f>Redigering!$H$64</f>
        <v>0</v>
      </c>
      <c r="BQ6" s="22">
        <f>Redigering!$H$65</f>
        <v>0</v>
      </c>
      <c r="BR6" s="19">
        <f>Redigering!$H$66</f>
        <v>0</v>
      </c>
      <c r="BS6" s="19">
        <f>Redigering!$H$67</f>
        <v>0</v>
      </c>
      <c r="BT6" s="19">
        <f>Redigering!$H$68</f>
        <v>0</v>
      </c>
      <c r="BU6" s="19">
        <f>Redigering!$H$69</f>
        <v>0</v>
      </c>
      <c r="BV6" s="19">
        <f>Redigering!$H$70</f>
        <v>0</v>
      </c>
      <c r="BW6" s="19">
        <f>Redigering!$H$71</f>
        <v>0</v>
      </c>
      <c r="BX6" s="19">
        <f>Redigering!$H$72</f>
        <v>0</v>
      </c>
      <c r="BY6" s="19">
        <f>Redigering!$H$73</f>
        <v>0</v>
      </c>
      <c r="BZ6" s="19">
        <f>Redigering!$H$74</f>
        <v>0</v>
      </c>
      <c r="CA6" s="19">
        <f>Redigering!$H$75</f>
        <v>0</v>
      </c>
      <c r="CB6" s="19">
        <f>Redigering!$H$76</f>
        <v>0</v>
      </c>
      <c r="CC6" s="19">
        <f>Redigering!$H$77</f>
        <v>0</v>
      </c>
      <c r="CD6" s="19">
        <f>Redigering!$H$78</f>
        <v>0</v>
      </c>
      <c r="CE6" s="19">
        <f>Redigering!$H$79</f>
        <v>0</v>
      </c>
      <c r="CF6" s="19" t="str">
        <f>Redigering!$H$80</f>
        <v/>
      </c>
      <c r="CG6" s="19" t="str">
        <f>Redigering!$H$81</f>
        <v/>
      </c>
      <c r="CH6" s="19" t="str">
        <f>Redigering!$H$82</f>
        <v/>
      </c>
      <c r="CI6" s="19" t="str">
        <f>Redigering!$H$83</f>
        <v/>
      </c>
      <c r="CJ6" s="19" t="str">
        <f>Redigering!$H$84</f>
        <v/>
      </c>
      <c r="CK6" s="294" t="str">
        <f>Redigering!$H$85</f>
        <v/>
      </c>
      <c r="CL6" s="424"/>
      <c r="CM6" s="421"/>
      <c r="CN6" s="426"/>
      <c r="CO6" s="211"/>
      <c r="CP6" s="210"/>
      <c r="CQ6" s="212"/>
      <c r="CR6" s="210"/>
      <c r="CS6" s="212"/>
      <c r="CT6" s="213"/>
      <c r="CU6" s="209"/>
      <c r="CV6" s="209"/>
      <c r="CW6" s="209"/>
      <c r="CX6" s="209"/>
      <c r="CY6" s="209"/>
      <c r="ES6" s="210"/>
      <c r="ET6" s="210"/>
      <c r="EU6" s="210"/>
      <c r="EV6" s="210"/>
      <c r="EW6" s="210"/>
      <c r="EX6" s="206"/>
      <c r="EY6" s="206"/>
      <c r="EZ6" s="206"/>
      <c r="FA6" s="206"/>
      <c r="FB6" s="206"/>
      <c r="FC6" s="210"/>
      <c r="FD6" s="210"/>
      <c r="FE6" s="210"/>
      <c r="FF6" s="210"/>
      <c r="FG6" s="210"/>
      <c r="FH6" s="210"/>
      <c r="FJ6" s="212"/>
      <c r="FK6" s="212"/>
    </row>
    <row r="7" spans="1:192" ht="15" customHeight="1" x14ac:dyDescent="0.25">
      <c r="A7" s="369"/>
      <c r="B7" s="2" t="s">
        <v>7</v>
      </c>
      <c r="C7" s="2"/>
      <c r="D7" s="2"/>
      <c r="E7" s="2"/>
      <c r="F7" s="245">
        <f>Redigering!$F$2</f>
        <v>1</v>
      </c>
      <c r="G7" s="22">
        <f>Redigering!$F$3</f>
        <v>1</v>
      </c>
      <c r="H7" s="22">
        <f>Redigering!$F$4</f>
        <v>1</v>
      </c>
      <c r="I7" s="22">
        <f>Redigering!$F$5</f>
        <v>1</v>
      </c>
      <c r="J7" s="22">
        <f>Redigering!$F$6</f>
        <v>1</v>
      </c>
      <c r="K7" s="22">
        <f>Redigering!$F$7</f>
        <v>1</v>
      </c>
      <c r="L7" s="22">
        <f>Redigering!$F$8</f>
        <v>1</v>
      </c>
      <c r="M7" s="22">
        <f>Redigering!$F$9</f>
        <v>1</v>
      </c>
      <c r="N7" s="22">
        <f>Redigering!$F$10</f>
        <v>1</v>
      </c>
      <c r="O7" s="22">
        <f>Redigering!$F$11</f>
        <v>1</v>
      </c>
      <c r="P7" s="22">
        <f>Redigering!$F$12</f>
        <v>1</v>
      </c>
      <c r="Q7" s="22">
        <f>Redigering!$F$13</f>
        <v>1</v>
      </c>
      <c r="R7" s="22">
        <f>Redigering!$F$14</f>
        <v>1</v>
      </c>
      <c r="S7" s="22">
        <f>Redigering!$F$15</f>
        <v>1</v>
      </c>
      <c r="T7" s="22">
        <f>Redigering!$F$16</f>
        <v>1</v>
      </c>
      <c r="U7" s="22">
        <f>Redigering!$F$17</f>
        <v>1</v>
      </c>
      <c r="V7" s="22">
        <f>Redigering!$F$18</f>
        <v>1</v>
      </c>
      <c r="W7" s="22">
        <f>Redigering!$F$19</f>
        <v>1</v>
      </c>
      <c r="X7" s="22">
        <f>Redigering!$F$20</f>
        <v>1</v>
      </c>
      <c r="Y7" s="22">
        <f>Redigering!$F$21</f>
        <v>1</v>
      </c>
      <c r="Z7" s="22">
        <f>Redigering!$F$22</f>
        <v>1</v>
      </c>
      <c r="AA7" s="22">
        <f>Redigering!$F$23</f>
        <v>1</v>
      </c>
      <c r="AB7" s="22">
        <f>Redigering!$F$24</f>
        <v>1</v>
      </c>
      <c r="AC7" s="22">
        <f>Redigering!$F$25</f>
        <v>1</v>
      </c>
      <c r="AD7" s="22">
        <f>Redigering!$F$26</f>
        <v>1</v>
      </c>
      <c r="AE7" s="22">
        <f>Redigering!$F$27</f>
        <v>1</v>
      </c>
      <c r="AF7" s="22">
        <f>Redigering!$F$28</f>
        <v>1</v>
      </c>
      <c r="AG7" s="22">
        <f>Redigering!$F$29</f>
        <v>1</v>
      </c>
      <c r="AH7" s="22">
        <f>Redigering!$F$30</f>
        <v>1</v>
      </c>
      <c r="AI7" s="22">
        <f>Redigering!$F$31</f>
        <v>1</v>
      </c>
      <c r="AJ7" s="22">
        <f>Redigering!$F$32</f>
        <v>1</v>
      </c>
      <c r="AK7" s="22">
        <f>Redigering!$F$33</f>
        <v>1</v>
      </c>
      <c r="AL7" s="22">
        <f>Redigering!$F$34</f>
        <v>1</v>
      </c>
      <c r="AM7" s="22">
        <f>Redigering!$F$35</f>
        <v>1</v>
      </c>
      <c r="AN7" s="22">
        <f>Redigering!$F$36</f>
        <v>1</v>
      </c>
      <c r="AO7" s="22">
        <f>Redigering!$F$37</f>
        <v>1</v>
      </c>
      <c r="AP7" s="22">
        <f>Redigering!$F$38</f>
        <v>1</v>
      </c>
      <c r="AQ7" s="22">
        <f>Redigering!$F$39</f>
        <v>1</v>
      </c>
      <c r="AR7" s="22">
        <f>Redigering!$F$40</f>
        <v>1</v>
      </c>
      <c r="AS7" s="22">
        <f>Redigering!$F$41</f>
        <v>1</v>
      </c>
      <c r="AT7" s="22">
        <f>Redigering!$F$42</f>
        <v>1</v>
      </c>
      <c r="AU7" s="22">
        <f>Redigering!$F$43</f>
        <v>1</v>
      </c>
      <c r="AV7" s="22">
        <f>Redigering!$F$44</f>
        <v>1</v>
      </c>
      <c r="AW7" s="22">
        <f>Redigering!$F$45</f>
        <v>1</v>
      </c>
      <c r="AX7" s="22">
        <f>Redigering!$F$46</f>
        <v>1</v>
      </c>
      <c r="AY7" s="22">
        <f>Redigering!$F$47</f>
        <v>1</v>
      </c>
      <c r="AZ7" s="22">
        <f>Redigering!$F$48</f>
        <v>1</v>
      </c>
      <c r="BA7" s="22">
        <f>Redigering!$F$49</f>
        <v>1</v>
      </c>
      <c r="BB7" s="22">
        <f>Redigering!$F$50</f>
        <v>1</v>
      </c>
      <c r="BC7" s="22">
        <f>Redigering!$F$51</f>
        <v>1</v>
      </c>
      <c r="BD7" s="22">
        <f>Redigering!$F$52</f>
        <v>1</v>
      </c>
      <c r="BE7" s="22">
        <f>Redigering!$F$53</f>
        <v>1</v>
      </c>
      <c r="BF7" s="22">
        <f>Redigering!$F$54</f>
        <v>1</v>
      </c>
      <c r="BG7" s="22">
        <f>Redigering!$F$55</f>
        <v>1</v>
      </c>
      <c r="BH7" s="22">
        <f>Redigering!$F$56</f>
        <v>1</v>
      </c>
      <c r="BI7" s="22">
        <f>Redigering!$F$57</f>
        <v>1</v>
      </c>
      <c r="BJ7" s="22">
        <f>Redigering!$F$58</f>
        <v>1</v>
      </c>
      <c r="BK7" s="22">
        <f>Redigering!$F$59</f>
        <v>1</v>
      </c>
      <c r="BL7" s="22">
        <f>Redigering!$F$60</f>
        <v>1</v>
      </c>
      <c r="BM7" s="22">
        <f>Redigering!$F$61</f>
        <v>1</v>
      </c>
      <c r="BN7" s="22">
        <f>Redigering!$F$62</f>
        <v>0</v>
      </c>
      <c r="BO7" s="19">
        <f>Redigering!$F$63</f>
        <v>0</v>
      </c>
      <c r="BP7" s="19">
        <f>Redigering!$F$64</f>
        <v>0</v>
      </c>
      <c r="BQ7" s="19">
        <f>Redigering!$F$65</f>
        <v>0</v>
      </c>
      <c r="BR7" s="19">
        <f>Redigering!$F$66</f>
        <v>0</v>
      </c>
      <c r="BS7" s="19">
        <f>Redigering!$F$67</f>
        <v>0</v>
      </c>
      <c r="BT7" s="19">
        <f>Redigering!$F$68</f>
        <v>0</v>
      </c>
      <c r="BU7" s="19">
        <f>Redigering!$F$69</f>
        <v>0</v>
      </c>
      <c r="BV7" s="19">
        <f>Redigering!$F$70</f>
        <v>0</v>
      </c>
      <c r="BW7" s="19">
        <f>Redigering!$F$71</f>
        <v>0</v>
      </c>
      <c r="BX7" s="19">
        <f>Redigering!$F$72</f>
        <v>0</v>
      </c>
      <c r="BY7" s="19">
        <f>Redigering!$F$73</f>
        <v>0</v>
      </c>
      <c r="BZ7" s="19">
        <f>Redigering!$F$74</f>
        <v>0</v>
      </c>
      <c r="CA7" s="19">
        <f>Redigering!$F$75</f>
        <v>0</v>
      </c>
      <c r="CB7" s="19">
        <f>Redigering!$F$76</f>
        <v>0</v>
      </c>
      <c r="CC7" s="19">
        <f>Redigering!$F$77</f>
        <v>0</v>
      </c>
      <c r="CD7" s="19">
        <f>Redigering!$F$78</f>
        <v>0</v>
      </c>
      <c r="CE7" s="19">
        <f>Redigering!$F$79</f>
        <v>0</v>
      </c>
      <c r="CF7" s="19">
        <f>Redigering!$F$80</f>
        <v>0</v>
      </c>
      <c r="CG7" s="19">
        <f>Redigering!$F$81</f>
        <v>0</v>
      </c>
      <c r="CH7" s="19">
        <f>Redigering!$F$82</f>
        <v>0</v>
      </c>
      <c r="CI7" s="19">
        <f>Redigering!$F$83</f>
        <v>0</v>
      </c>
      <c r="CJ7" s="19">
        <f>Redigering!$F$84</f>
        <v>0</v>
      </c>
      <c r="CK7" s="294">
        <f>Redigering!$F$85</f>
        <v>0</v>
      </c>
      <c r="CL7" s="424"/>
      <c r="CM7" s="421"/>
      <c r="CN7" s="426"/>
      <c r="CO7" s="211"/>
      <c r="CP7" s="210"/>
      <c r="CQ7" s="212"/>
      <c r="CR7" s="210"/>
      <c r="CS7" s="212"/>
      <c r="CT7" s="213" t="s">
        <v>205</v>
      </c>
      <c r="CU7" s="209">
        <f>kravg_exp_e</f>
        <v>2</v>
      </c>
      <c r="CV7" s="209">
        <v>2</v>
      </c>
      <c r="CW7" s="209">
        <v>2</v>
      </c>
      <c r="CX7" s="209">
        <v>2</v>
      </c>
      <c r="CY7" s="209">
        <v>2</v>
      </c>
      <c r="ES7" s="210"/>
      <c r="ET7" s="210"/>
      <c r="EU7" s="210"/>
      <c r="EV7" s="210"/>
      <c r="EW7" s="210"/>
      <c r="EX7" s="206"/>
      <c r="EY7" s="206"/>
      <c r="EZ7" s="206"/>
      <c r="FA7" s="206"/>
      <c r="FB7" s="206" t="s">
        <v>85</v>
      </c>
      <c r="FC7" s="210"/>
      <c r="FD7" s="210"/>
      <c r="FE7" s="210"/>
      <c r="FF7" s="210"/>
      <c r="FG7" s="210"/>
      <c r="FH7" s="210"/>
      <c r="FJ7" s="212"/>
      <c r="FK7" s="212"/>
      <c r="FR7" s="214"/>
      <c r="FS7" s="214"/>
      <c r="FT7" s="214"/>
      <c r="FU7" s="214"/>
      <c r="FV7" s="214"/>
    </row>
    <row r="8" spans="1:192" ht="15" hidden="1" customHeight="1" x14ac:dyDescent="0.25">
      <c r="A8" s="369"/>
      <c r="B8" s="2" t="s">
        <v>0</v>
      </c>
      <c r="C8" s="2"/>
      <c r="D8" s="2"/>
      <c r="E8" s="2"/>
      <c r="F8" s="22">
        <f>Redigering!$I$2</f>
        <v>2</v>
      </c>
      <c r="G8" s="22">
        <f>Redigering!$I$3</f>
        <v>2</v>
      </c>
      <c r="H8" s="22">
        <f>Redigering!$I$4</f>
        <v>3</v>
      </c>
      <c r="I8" s="22">
        <f>Redigering!$I$5</f>
        <v>3</v>
      </c>
      <c r="J8" s="22">
        <f>Redigering!$I$6</f>
        <v>3</v>
      </c>
      <c r="K8" s="22">
        <f>Redigering!$I$7</f>
        <v>3</v>
      </c>
      <c r="L8" s="22">
        <f>Redigering!$I$8</f>
        <v>3</v>
      </c>
      <c r="M8" s="22">
        <f>Redigering!$I$9</f>
        <v>5</v>
      </c>
      <c r="N8" s="22">
        <f>Redigering!$I$10</f>
        <v>5</v>
      </c>
      <c r="O8" s="22">
        <f>Redigering!$I$11</f>
        <v>1</v>
      </c>
      <c r="P8" s="22">
        <f>Redigering!$I$12</f>
        <v>1</v>
      </c>
      <c r="Q8" s="22">
        <f>Redigering!$I$13</f>
        <v>1</v>
      </c>
      <c r="R8" s="22">
        <f>Redigering!$I$14</f>
        <v>2</v>
      </c>
      <c r="S8" s="22">
        <f>Redigering!$I$15</f>
        <v>1</v>
      </c>
      <c r="T8" s="22">
        <f>Redigering!$I$16</f>
        <v>1</v>
      </c>
      <c r="U8" s="22">
        <f>Redigering!$I$17</f>
        <v>1</v>
      </c>
      <c r="V8" s="22">
        <f>Redigering!$I$18</f>
        <v>2</v>
      </c>
      <c r="W8" s="22">
        <f>Redigering!$I$19</f>
        <v>1</v>
      </c>
      <c r="X8" s="22">
        <f>Redigering!$I$20</f>
        <v>4</v>
      </c>
      <c r="Y8" s="22">
        <f>Redigering!$I$21</f>
        <v>4</v>
      </c>
      <c r="Z8" s="22">
        <f>Redigering!$I$22</f>
        <v>4</v>
      </c>
      <c r="AA8" s="22">
        <f>Redigering!$I$23</f>
        <v>2</v>
      </c>
      <c r="AB8" s="22">
        <f>Redigering!$I$24</f>
        <v>2</v>
      </c>
      <c r="AC8" s="22">
        <f>Redigering!$I$25</f>
        <v>2</v>
      </c>
      <c r="AD8" s="22">
        <f>Redigering!$I$26</f>
        <v>1</v>
      </c>
      <c r="AE8" s="22">
        <f>Redigering!$I$27</f>
        <v>1</v>
      </c>
      <c r="AF8" s="22">
        <f>Redigering!$I$28</f>
        <v>2</v>
      </c>
      <c r="AG8" s="22">
        <f>Redigering!$I$29</f>
        <v>2</v>
      </c>
      <c r="AH8" s="22">
        <f>Redigering!$I$30</f>
        <v>1</v>
      </c>
      <c r="AI8" s="22">
        <f>Redigering!$I$31</f>
        <v>1</v>
      </c>
      <c r="AJ8" s="22">
        <f>Redigering!$I$32</f>
        <v>1</v>
      </c>
      <c r="AK8" s="22">
        <f>Redigering!$I$33</f>
        <v>2</v>
      </c>
      <c r="AL8" s="22">
        <f>Redigering!$I$34</f>
        <v>1</v>
      </c>
      <c r="AM8" s="22">
        <f>Redigering!$I$35</f>
        <v>3</v>
      </c>
      <c r="AN8" s="22">
        <f>Redigering!$I$36</f>
        <v>3</v>
      </c>
      <c r="AO8" s="22">
        <f>Redigering!$I$37</f>
        <v>3</v>
      </c>
      <c r="AP8" s="22">
        <f>Redigering!$I$38</f>
        <v>3</v>
      </c>
      <c r="AQ8" s="22">
        <f>Redigering!$I$39</f>
        <v>3</v>
      </c>
      <c r="AR8" s="22">
        <f>Redigering!$I$40</f>
        <v>5</v>
      </c>
      <c r="AS8" s="22">
        <f>Redigering!$I$41</f>
        <v>5</v>
      </c>
      <c r="AT8" s="22">
        <f>Redigering!$I$42</f>
        <v>1</v>
      </c>
      <c r="AU8" s="22">
        <f>Redigering!$I$43</f>
        <v>1</v>
      </c>
      <c r="AV8" s="22">
        <f>Redigering!$I$44</f>
        <v>2</v>
      </c>
      <c r="AW8" s="22">
        <f>Redigering!$I$45</f>
        <v>2</v>
      </c>
      <c r="AX8" s="22">
        <f>Redigering!$I$46</f>
        <v>1</v>
      </c>
      <c r="AY8" s="22">
        <f>Redigering!$I$47</f>
        <v>2</v>
      </c>
      <c r="AZ8" s="22">
        <f>Redigering!$I$48</f>
        <v>3</v>
      </c>
      <c r="BA8" s="22">
        <f>Redigering!$I$49</f>
        <v>2</v>
      </c>
      <c r="BB8" s="22">
        <f>Redigering!$I$50</f>
        <v>5</v>
      </c>
      <c r="BC8" s="22">
        <f>Redigering!$I$51</f>
        <v>2</v>
      </c>
      <c r="BD8" s="22">
        <f>Redigering!$I$52</f>
        <v>1</v>
      </c>
      <c r="BE8" s="22">
        <f>Redigering!$I$53</f>
        <v>1</v>
      </c>
      <c r="BF8" s="22">
        <f>Redigering!$I$54</f>
        <v>1</v>
      </c>
      <c r="BG8" s="22">
        <f>Redigering!$I$55</f>
        <v>1</v>
      </c>
      <c r="BH8" s="22">
        <f>Redigering!$I$56</f>
        <v>2</v>
      </c>
      <c r="BI8" s="22">
        <f>Redigering!$I$57</f>
        <v>2</v>
      </c>
      <c r="BJ8" s="22">
        <f>Redigering!$I$58</f>
        <v>2</v>
      </c>
      <c r="BK8" s="22">
        <f>Redigering!$I$59</f>
        <v>1</v>
      </c>
      <c r="BL8" s="22">
        <f>Redigering!$I$60</f>
        <v>2</v>
      </c>
      <c r="BM8" s="22">
        <f>Redigering!$I$61</f>
        <v>2</v>
      </c>
      <c r="BN8" s="22">
        <f>Redigering!$I$62</f>
        <v>0</v>
      </c>
      <c r="BO8" s="19">
        <f>Redigering!$I$63</f>
        <v>0</v>
      </c>
      <c r="BP8" s="19">
        <f>Redigering!$I$64</f>
        <v>0</v>
      </c>
      <c r="BQ8" s="19">
        <f>Redigering!$I$65</f>
        <v>0</v>
      </c>
      <c r="BR8" s="19">
        <f>Redigering!$I$66</f>
        <v>0</v>
      </c>
      <c r="BS8" s="19">
        <f>Redigering!$I$67</f>
        <v>0</v>
      </c>
      <c r="BT8" s="19">
        <f>Redigering!$I$68</f>
        <v>0</v>
      </c>
      <c r="BU8" s="19">
        <f>Redigering!$I$69</f>
        <v>0</v>
      </c>
      <c r="BV8" s="19">
        <f>Redigering!$I$70</f>
        <v>0</v>
      </c>
      <c r="BW8" s="19">
        <f>Redigering!$I$71</f>
        <v>0</v>
      </c>
      <c r="BX8" s="19">
        <f>Redigering!$I$72</f>
        <v>0</v>
      </c>
      <c r="BY8" s="19">
        <f>Redigering!$I$73</f>
        <v>0</v>
      </c>
      <c r="BZ8" s="19">
        <f>Redigering!$I$74</f>
        <v>0</v>
      </c>
      <c r="CA8" s="19">
        <f>Redigering!$I$75</f>
        <v>0</v>
      </c>
      <c r="CB8" s="19">
        <f>Redigering!$I$76</f>
        <v>0</v>
      </c>
      <c r="CC8" s="19">
        <f>Redigering!$I$77</f>
        <v>0</v>
      </c>
      <c r="CD8" s="19">
        <f>Redigering!$I$78</f>
        <v>0</v>
      </c>
      <c r="CE8" s="19">
        <f>Redigering!$I$79</f>
        <v>0</v>
      </c>
      <c r="CF8" s="19">
        <f>Redigering!$I$80</f>
        <v>0</v>
      </c>
      <c r="CG8" s="19">
        <f>Redigering!$I$81</f>
        <v>0</v>
      </c>
      <c r="CH8" s="19">
        <f>Redigering!$I$82</f>
        <v>0</v>
      </c>
      <c r="CI8" s="19">
        <f>Redigering!$I$83</f>
        <v>0</v>
      </c>
      <c r="CJ8" s="19">
        <f>Redigering!$I$84</f>
        <v>0</v>
      </c>
      <c r="CK8" s="294">
        <f>Redigering!$I$85</f>
        <v>0</v>
      </c>
      <c r="CL8" s="424"/>
      <c r="CM8" s="421"/>
      <c r="CN8" s="426"/>
      <c r="CO8" s="215"/>
      <c r="CP8" s="198"/>
      <c r="CQ8" s="216"/>
      <c r="CR8" s="198"/>
      <c r="CS8" s="216"/>
      <c r="CT8" s="217"/>
      <c r="CU8" s="216"/>
      <c r="CV8" s="216"/>
      <c r="CW8" s="216"/>
      <c r="CX8" s="216"/>
      <c r="CY8" s="216"/>
      <c r="ES8" s="198"/>
      <c r="ET8" s="198"/>
      <c r="EU8" s="198"/>
      <c r="EV8" s="198"/>
      <c r="EW8" s="198"/>
      <c r="EX8" s="206" t="s">
        <v>85</v>
      </c>
      <c r="EY8" s="206"/>
      <c r="EZ8" s="206"/>
      <c r="FA8" s="206"/>
      <c r="FB8" s="206"/>
      <c r="FC8" s="198"/>
      <c r="FD8" s="198"/>
      <c r="FE8" s="198"/>
      <c r="FF8" s="198"/>
      <c r="FG8" s="198"/>
      <c r="FH8" s="198"/>
      <c r="FJ8" s="216"/>
      <c r="FK8" s="216"/>
      <c r="FR8" s="214"/>
      <c r="FS8" s="214"/>
      <c r="FT8" s="214"/>
      <c r="FU8" s="214"/>
      <c r="FV8" s="214"/>
    </row>
    <row r="9" spans="1:192" ht="15" hidden="1" customHeight="1" x14ac:dyDescent="0.25">
      <c r="A9" s="369"/>
      <c r="B9" s="2" t="s">
        <v>2</v>
      </c>
      <c r="C9" s="2"/>
      <c r="D9" s="2"/>
      <c r="E9" s="2"/>
      <c r="F9" s="22" t="str">
        <f>Redigering!$J$2</f>
        <v>E</v>
      </c>
      <c r="G9" s="22" t="str">
        <f>Redigering!$J$3</f>
        <v>C</v>
      </c>
      <c r="H9" s="22" t="str">
        <f>Redigering!$J$4</f>
        <v>E</v>
      </c>
      <c r="I9" s="22" t="str">
        <f>Redigering!$J$5</f>
        <v>E</v>
      </c>
      <c r="J9" s="22" t="str">
        <f>Redigering!$J$6</f>
        <v>C</v>
      </c>
      <c r="K9" s="22" t="str">
        <f>Redigering!$J$7</f>
        <v>A</v>
      </c>
      <c r="L9" s="22" t="str">
        <f>Redigering!$J$8</f>
        <v>A</v>
      </c>
      <c r="M9" s="22" t="str">
        <f>Redigering!$J$9</f>
        <v>C</v>
      </c>
      <c r="N9" s="22" t="str">
        <f>Redigering!$J$10</f>
        <v>A</v>
      </c>
      <c r="O9" s="22" t="str">
        <f>Redigering!$J$11</f>
        <v>E</v>
      </c>
      <c r="P9" s="22" t="str">
        <f>Redigering!$J$12</f>
        <v>E</v>
      </c>
      <c r="Q9" s="22" t="str">
        <f>Redigering!$J$13</f>
        <v>E</v>
      </c>
      <c r="R9" s="22" t="str">
        <f>Redigering!$J$14</f>
        <v>E</v>
      </c>
      <c r="S9" s="22" t="str">
        <f>Redigering!$J$15</f>
        <v>E</v>
      </c>
      <c r="T9" s="22" t="str">
        <f>Redigering!$J$16</f>
        <v>C</v>
      </c>
      <c r="U9" s="22" t="str">
        <f>Redigering!$J$17</f>
        <v>C</v>
      </c>
      <c r="V9" s="22" t="str">
        <f>Redigering!$J$18</f>
        <v>C</v>
      </c>
      <c r="W9" s="22" t="str">
        <f>Redigering!$J$19</f>
        <v>C</v>
      </c>
      <c r="X9" s="22" t="str">
        <f>Redigering!$J$20</f>
        <v>E</v>
      </c>
      <c r="Y9" s="22" t="str">
        <f>Redigering!$J$21</f>
        <v>C</v>
      </c>
      <c r="Z9" s="22" t="str">
        <f>Redigering!$J$22</f>
        <v>A</v>
      </c>
      <c r="AA9" s="22" t="str">
        <f>Redigering!$J$23</f>
        <v>E</v>
      </c>
      <c r="AB9" s="22" t="str">
        <f>Redigering!$J$24</f>
        <v>E</v>
      </c>
      <c r="AC9" s="22" t="str">
        <f>Redigering!$J$25</f>
        <v>C</v>
      </c>
      <c r="AD9" s="22" t="str">
        <f>Redigering!$J$26</f>
        <v>E</v>
      </c>
      <c r="AE9" s="22" t="str">
        <f>Redigering!$J$27</f>
        <v>C</v>
      </c>
      <c r="AF9" s="22" t="str">
        <f>Redigering!$J$28</f>
        <v>C</v>
      </c>
      <c r="AG9" s="22" t="str">
        <f>Redigering!$J$29</f>
        <v>C</v>
      </c>
      <c r="AH9" s="22" t="str">
        <f>Redigering!$J$30</f>
        <v>E</v>
      </c>
      <c r="AI9" s="22" t="str">
        <f>Redigering!$J$31</f>
        <v>E</v>
      </c>
      <c r="AJ9" s="22" t="str">
        <f>Redigering!$J$32</f>
        <v>C</v>
      </c>
      <c r="AK9" s="22" t="str">
        <f>Redigering!$J$33</f>
        <v>A</v>
      </c>
      <c r="AL9" s="22" t="str">
        <f>Redigering!$J$34</f>
        <v>E</v>
      </c>
      <c r="AM9" s="22" t="str">
        <f>Redigering!$J$35</f>
        <v>E</v>
      </c>
      <c r="AN9" s="22" t="str">
        <f>Redigering!$J$36</f>
        <v>E</v>
      </c>
      <c r="AO9" s="22" t="str">
        <f>Redigering!$J$37</f>
        <v>C</v>
      </c>
      <c r="AP9" s="22" t="str">
        <f>Redigering!$J$38</f>
        <v>C</v>
      </c>
      <c r="AQ9" s="22" t="str">
        <f>Redigering!$J$39</f>
        <v>A</v>
      </c>
      <c r="AR9" s="22" t="str">
        <f>Redigering!$J$40</f>
        <v>C</v>
      </c>
      <c r="AS9" s="22" t="str">
        <f>Redigering!$J$41</f>
        <v>A</v>
      </c>
      <c r="AT9" s="22" t="str">
        <f>Redigering!$J$42</f>
        <v>E</v>
      </c>
      <c r="AU9" s="22" t="str">
        <f>Redigering!$J$43</f>
        <v>C</v>
      </c>
      <c r="AV9" s="22" t="str">
        <f>Redigering!$J$44</f>
        <v>C</v>
      </c>
      <c r="AW9" s="22" t="str">
        <f>Redigering!$J$45</f>
        <v>E</v>
      </c>
      <c r="AX9" s="22" t="str">
        <f>Redigering!$J$46</f>
        <v>E</v>
      </c>
      <c r="AY9" s="22" t="str">
        <f>Redigering!$J$47</f>
        <v>E</v>
      </c>
      <c r="AZ9" s="22" t="str">
        <f>Redigering!$J$48</f>
        <v>C</v>
      </c>
      <c r="BA9" s="22" t="str">
        <f>Redigering!$J$49</f>
        <v>A</v>
      </c>
      <c r="BB9" s="22" t="str">
        <f>Redigering!$J$50</f>
        <v>A</v>
      </c>
      <c r="BC9" s="22" t="str">
        <f>Redigering!$J$51</f>
        <v>C</v>
      </c>
      <c r="BD9" s="22" t="str">
        <f>Redigering!$J$52</f>
        <v>A</v>
      </c>
      <c r="BE9" s="22" t="str">
        <f>Redigering!$J$53</f>
        <v>A</v>
      </c>
      <c r="BF9" s="22" t="str">
        <f>Redigering!$J$54</f>
        <v>E</v>
      </c>
      <c r="BG9" s="22" t="str">
        <f>Redigering!$J$55</f>
        <v>E</v>
      </c>
      <c r="BH9" s="22" t="str">
        <f>Redigering!$J$56</f>
        <v>C</v>
      </c>
      <c r="BI9" s="22" t="str">
        <f>Redigering!$J$57</f>
        <v>A</v>
      </c>
      <c r="BJ9" s="22" t="str">
        <f>Redigering!$J$58</f>
        <v>A</v>
      </c>
      <c r="BK9" s="22" t="str">
        <f>Redigering!$J$59</f>
        <v>A</v>
      </c>
      <c r="BL9" s="22" t="str">
        <f>Redigering!$J$60</f>
        <v>A</v>
      </c>
      <c r="BM9" s="22" t="str">
        <f>Redigering!$J$61</f>
        <v>A</v>
      </c>
      <c r="BN9" s="22">
        <f>Redigering!$J$62</f>
        <v>0</v>
      </c>
      <c r="BO9" s="19">
        <f>Redigering!$J$63</f>
        <v>0</v>
      </c>
      <c r="BP9" s="19">
        <f>Redigering!$J$64</f>
        <v>0</v>
      </c>
      <c r="BQ9" s="19">
        <f>Redigering!$J$65</f>
        <v>0</v>
      </c>
      <c r="BR9" s="19">
        <f>Redigering!$J$66</f>
        <v>0</v>
      </c>
      <c r="BS9" s="19">
        <f>Redigering!$J$67</f>
        <v>0</v>
      </c>
      <c r="BT9" s="19">
        <f>Redigering!$J$68</f>
        <v>0</v>
      </c>
      <c r="BU9" s="19">
        <f>Redigering!$J$69</f>
        <v>0</v>
      </c>
      <c r="BV9" s="19">
        <f>Redigering!$J$70</f>
        <v>0</v>
      </c>
      <c r="BW9" s="19">
        <f>Redigering!$J$71</f>
        <v>0</v>
      </c>
      <c r="BX9" s="19">
        <f>Redigering!$J$72</f>
        <v>0</v>
      </c>
      <c r="BY9" s="19">
        <f>Redigering!$J$73</f>
        <v>0</v>
      </c>
      <c r="BZ9" s="19">
        <f>Redigering!$J$74</f>
        <v>0</v>
      </c>
      <c r="CA9" s="19">
        <f>Redigering!$J$75</f>
        <v>0</v>
      </c>
      <c r="CB9" s="19">
        <f>Redigering!$J$76</f>
        <v>0</v>
      </c>
      <c r="CC9" s="19">
        <f>Redigering!$J$77</f>
        <v>0</v>
      </c>
      <c r="CD9" s="19">
        <f>Redigering!$J$78</f>
        <v>0</v>
      </c>
      <c r="CE9" s="19">
        <f>Redigering!$J$79</f>
        <v>0</v>
      </c>
      <c r="CF9" s="19">
        <f>Redigering!$J$80</f>
        <v>0</v>
      </c>
      <c r="CG9" s="19">
        <f>Redigering!$J$81</f>
        <v>0</v>
      </c>
      <c r="CH9" s="19">
        <f>Redigering!$J$82</f>
        <v>0</v>
      </c>
      <c r="CI9" s="19">
        <f>Redigering!$J$83</f>
        <v>0</v>
      </c>
      <c r="CJ9" s="19">
        <f>Redigering!$J$84</f>
        <v>0</v>
      </c>
      <c r="CK9" s="294">
        <f>Redigering!$J$85</f>
        <v>0</v>
      </c>
      <c r="CL9" s="424"/>
      <c r="CM9" s="421"/>
      <c r="CN9" s="426"/>
      <c r="CO9" s="215"/>
      <c r="CP9" s="198"/>
      <c r="CQ9" s="216"/>
      <c r="CR9" s="198"/>
      <c r="CS9" s="216"/>
      <c r="CT9" s="217"/>
      <c r="CU9" s="216"/>
      <c r="CV9" s="216"/>
      <c r="CW9" s="216"/>
      <c r="CX9" s="216"/>
      <c r="CY9" s="216"/>
      <c r="EN9" s="8"/>
      <c r="EO9" s="8"/>
      <c r="EP9" s="8"/>
      <c r="EQ9" s="8"/>
      <c r="ER9" s="8"/>
      <c r="ES9" s="198"/>
      <c r="ET9" s="198"/>
      <c r="EU9" s="198"/>
      <c r="EV9" s="198"/>
      <c r="EW9" s="198"/>
      <c r="EX9" s="206"/>
      <c r="EY9" s="206"/>
      <c r="EZ9" s="206"/>
      <c r="FA9" s="206"/>
      <c r="FB9" s="206"/>
      <c r="FC9" s="198"/>
      <c r="FD9" s="198"/>
      <c r="FE9" s="198"/>
      <c r="FF9" s="198"/>
      <c r="FG9" s="198"/>
      <c r="FH9" s="198"/>
      <c r="FJ9" s="216"/>
      <c r="FK9" s="216"/>
      <c r="FR9" s="214"/>
      <c r="FS9" s="214"/>
      <c r="FT9" s="214"/>
      <c r="FU9" s="214"/>
      <c r="FV9" s="214"/>
    </row>
    <row r="10" spans="1:192" ht="15" hidden="1" customHeight="1" x14ac:dyDescent="0.25">
      <c r="A10" s="369"/>
      <c r="B10" s="2"/>
      <c r="C10" s="2"/>
      <c r="D10" s="2"/>
      <c r="E10" s="2"/>
      <c r="F10" s="22" t="str">
        <f t="shared" ref="F10:H10" si="1">CONCATENATE(F8,F9)</f>
        <v>2E</v>
      </c>
      <c r="G10" s="22" t="str">
        <f t="shared" si="1"/>
        <v>2C</v>
      </c>
      <c r="H10" s="22" t="str">
        <f t="shared" si="1"/>
        <v>3E</v>
      </c>
      <c r="I10" s="22" t="str">
        <f>CONCATENATE(I8,I9)</f>
        <v>3E</v>
      </c>
      <c r="J10" s="22" t="str">
        <f t="shared" ref="J10:BU10" si="2">CONCATENATE(J8,J9)</f>
        <v>3C</v>
      </c>
      <c r="K10" s="22" t="str">
        <f t="shared" si="2"/>
        <v>3A</v>
      </c>
      <c r="L10" s="22" t="str">
        <f t="shared" si="2"/>
        <v>3A</v>
      </c>
      <c r="M10" s="22" t="str">
        <f t="shared" si="2"/>
        <v>5C</v>
      </c>
      <c r="N10" s="22" t="str">
        <f t="shared" si="2"/>
        <v>5A</v>
      </c>
      <c r="O10" s="22" t="str">
        <f t="shared" si="2"/>
        <v>1E</v>
      </c>
      <c r="P10" s="22" t="str">
        <f t="shared" si="2"/>
        <v>1E</v>
      </c>
      <c r="Q10" s="22" t="str">
        <f t="shared" si="2"/>
        <v>1E</v>
      </c>
      <c r="R10" s="22" t="str">
        <f t="shared" si="2"/>
        <v>2E</v>
      </c>
      <c r="S10" s="22" t="str">
        <f t="shared" si="2"/>
        <v>1E</v>
      </c>
      <c r="T10" s="22" t="str">
        <f t="shared" si="2"/>
        <v>1C</v>
      </c>
      <c r="U10" s="22" t="str">
        <f t="shared" si="2"/>
        <v>1C</v>
      </c>
      <c r="V10" s="22" t="str">
        <f t="shared" si="2"/>
        <v>2C</v>
      </c>
      <c r="W10" s="22" t="str">
        <f t="shared" si="2"/>
        <v>1C</v>
      </c>
      <c r="X10" s="22" t="str">
        <f t="shared" si="2"/>
        <v>4E</v>
      </c>
      <c r="Y10" s="22" t="str">
        <f t="shared" si="2"/>
        <v>4C</v>
      </c>
      <c r="Z10" s="22" t="str">
        <f t="shared" si="2"/>
        <v>4A</v>
      </c>
      <c r="AA10" s="22" t="str">
        <f t="shared" si="2"/>
        <v>2E</v>
      </c>
      <c r="AB10" s="22" t="str">
        <f t="shared" si="2"/>
        <v>2E</v>
      </c>
      <c r="AC10" s="22" t="str">
        <f t="shared" si="2"/>
        <v>2C</v>
      </c>
      <c r="AD10" s="22" t="str">
        <f t="shared" si="2"/>
        <v>1E</v>
      </c>
      <c r="AE10" s="22" t="str">
        <f t="shared" si="2"/>
        <v>1C</v>
      </c>
      <c r="AF10" s="22" t="str">
        <f t="shared" si="2"/>
        <v>2C</v>
      </c>
      <c r="AG10" s="22" t="str">
        <f t="shared" si="2"/>
        <v>2C</v>
      </c>
      <c r="AH10" s="22" t="str">
        <f t="shared" si="2"/>
        <v>1E</v>
      </c>
      <c r="AI10" s="22" t="str">
        <f t="shared" si="2"/>
        <v>1E</v>
      </c>
      <c r="AJ10" s="22" t="str">
        <f t="shared" si="2"/>
        <v>1C</v>
      </c>
      <c r="AK10" s="22" t="str">
        <f t="shared" si="2"/>
        <v>2A</v>
      </c>
      <c r="AL10" s="22" t="str">
        <f t="shared" si="2"/>
        <v>1E</v>
      </c>
      <c r="AM10" s="22" t="str">
        <f t="shared" si="2"/>
        <v>3E</v>
      </c>
      <c r="AN10" s="22" t="str">
        <f t="shared" si="2"/>
        <v>3E</v>
      </c>
      <c r="AO10" s="22" t="str">
        <f t="shared" si="2"/>
        <v>3C</v>
      </c>
      <c r="AP10" s="22" t="str">
        <f t="shared" si="2"/>
        <v>3C</v>
      </c>
      <c r="AQ10" s="22" t="str">
        <f t="shared" si="2"/>
        <v>3A</v>
      </c>
      <c r="AR10" s="22" t="str">
        <f t="shared" si="2"/>
        <v>5C</v>
      </c>
      <c r="AS10" s="22" t="str">
        <f t="shared" si="2"/>
        <v>5A</v>
      </c>
      <c r="AT10" s="22" t="str">
        <f t="shared" si="2"/>
        <v>1E</v>
      </c>
      <c r="AU10" s="22" t="str">
        <f t="shared" si="2"/>
        <v>1C</v>
      </c>
      <c r="AV10" s="22" t="str">
        <f t="shared" si="2"/>
        <v>2C</v>
      </c>
      <c r="AW10" s="22" t="str">
        <f t="shared" si="2"/>
        <v>2E</v>
      </c>
      <c r="AX10" s="22" t="str">
        <f t="shared" si="2"/>
        <v>1E</v>
      </c>
      <c r="AY10" s="22" t="str">
        <f t="shared" si="2"/>
        <v>2E</v>
      </c>
      <c r="AZ10" s="22" t="str">
        <f t="shared" si="2"/>
        <v>3C</v>
      </c>
      <c r="BA10" s="22" t="str">
        <f t="shared" si="2"/>
        <v>2A</v>
      </c>
      <c r="BB10" s="22" t="str">
        <f t="shared" si="2"/>
        <v>5A</v>
      </c>
      <c r="BC10" s="22" t="str">
        <f t="shared" si="2"/>
        <v>2C</v>
      </c>
      <c r="BD10" s="22" t="str">
        <f t="shared" si="2"/>
        <v>1A</v>
      </c>
      <c r="BE10" s="22" t="str">
        <f t="shared" si="2"/>
        <v>1A</v>
      </c>
      <c r="BF10" s="22" t="str">
        <f t="shared" si="2"/>
        <v>1E</v>
      </c>
      <c r="BG10" s="22" t="str">
        <f t="shared" si="2"/>
        <v>1E</v>
      </c>
      <c r="BH10" s="22" t="str">
        <f t="shared" si="2"/>
        <v>2C</v>
      </c>
      <c r="BI10" s="22" t="str">
        <f t="shared" si="2"/>
        <v>2A</v>
      </c>
      <c r="BJ10" s="22" t="str">
        <f t="shared" si="2"/>
        <v>2A</v>
      </c>
      <c r="BK10" s="22" t="str">
        <f t="shared" si="2"/>
        <v>1A</v>
      </c>
      <c r="BL10" s="22" t="str">
        <f t="shared" si="2"/>
        <v>2A</v>
      </c>
      <c r="BM10" s="22" t="str">
        <f t="shared" si="2"/>
        <v>2A</v>
      </c>
      <c r="BN10" s="22" t="str">
        <f t="shared" si="2"/>
        <v>00</v>
      </c>
      <c r="BO10" s="22" t="str">
        <f t="shared" si="2"/>
        <v>00</v>
      </c>
      <c r="BP10" s="22" t="str">
        <f t="shared" si="2"/>
        <v>00</v>
      </c>
      <c r="BQ10" s="22" t="str">
        <f t="shared" si="2"/>
        <v>00</v>
      </c>
      <c r="BR10" s="22" t="str">
        <f t="shared" si="2"/>
        <v>00</v>
      </c>
      <c r="BS10" s="22" t="str">
        <f t="shared" si="2"/>
        <v>00</v>
      </c>
      <c r="BT10" s="22" t="str">
        <f t="shared" si="2"/>
        <v>00</v>
      </c>
      <c r="BU10" s="22" t="str">
        <f t="shared" si="2"/>
        <v>00</v>
      </c>
      <c r="BV10" s="22" t="str">
        <f t="shared" ref="BV10:CK10" si="3">CONCATENATE(BV8,BV9)</f>
        <v>00</v>
      </c>
      <c r="BW10" s="22" t="str">
        <f t="shared" si="3"/>
        <v>00</v>
      </c>
      <c r="BX10" s="22" t="str">
        <f t="shared" si="3"/>
        <v>00</v>
      </c>
      <c r="BY10" s="22" t="str">
        <f t="shared" si="3"/>
        <v>00</v>
      </c>
      <c r="BZ10" s="22" t="str">
        <f t="shared" si="3"/>
        <v>00</v>
      </c>
      <c r="CA10" s="22" t="str">
        <f t="shared" si="3"/>
        <v>00</v>
      </c>
      <c r="CB10" s="22" t="str">
        <f t="shared" si="3"/>
        <v>00</v>
      </c>
      <c r="CC10" s="22" t="str">
        <f t="shared" si="3"/>
        <v>00</v>
      </c>
      <c r="CD10" s="22" t="str">
        <f t="shared" si="3"/>
        <v>00</v>
      </c>
      <c r="CE10" s="22" t="str">
        <f t="shared" si="3"/>
        <v>00</v>
      </c>
      <c r="CF10" s="22" t="str">
        <f t="shared" si="3"/>
        <v>00</v>
      </c>
      <c r="CG10" s="22" t="str">
        <f t="shared" si="3"/>
        <v>00</v>
      </c>
      <c r="CH10" s="22" t="str">
        <f t="shared" si="3"/>
        <v>00</v>
      </c>
      <c r="CI10" s="22" t="str">
        <f t="shared" si="3"/>
        <v>00</v>
      </c>
      <c r="CJ10" s="22" t="str">
        <f t="shared" si="3"/>
        <v>00</v>
      </c>
      <c r="CK10" s="295" t="str">
        <f t="shared" si="3"/>
        <v>00</v>
      </c>
      <c r="CL10" s="424"/>
      <c r="CM10" s="421"/>
      <c r="CN10" s="426"/>
      <c r="CO10" s="215"/>
      <c r="CP10" s="198"/>
      <c r="CQ10" s="216"/>
      <c r="CR10" s="198"/>
      <c r="CS10" s="216"/>
      <c r="CT10" s="217"/>
      <c r="CU10" s="216"/>
      <c r="CV10" s="216"/>
      <c r="CW10" s="216"/>
      <c r="CX10" s="216"/>
      <c r="CY10" s="216"/>
      <c r="EN10" s="8"/>
      <c r="EO10" s="8"/>
      <c r="EP10" s="8"/>
      <c r="EQ10" s="8"/>
      <c r="ER10" s="8"/>
      <c r="ES10" s="218" t="s">
        <v>188</v>
      </c>
      <c r="ET10" s="218" t="s">
        <v>189</v>
      </c>
      <c r="EU10" s="218" t="s">
        <v>190</v>
      </c>
      <c r="EV10" s="218" t="s">
        <v>191</v>
      </c>
      <c r="EW10" s="218" t="s">
        <v>192</v>
      </c>
      <c r="EX10" s="218" t="s">
        <v>193</v>
      </c>
      <c r="EY10" s="218" t="s">
        <v>194</v>
      </c>
      <c r="EZ10" s="218" t="s">
        <v>195</v>
      </c>
      <c r="FA10" s="218" t="s">
        <v>196</v>
      </c>
      <c r="FB10" s="218" t="s">
        <v>197</v>
      </c>
      <c r="FC10" s="218" t="s">
        <v>202</v>
      </c>
      <c r="FD10" s="218" t="s">
        <v>198</v>
      </c>
      <c r="FE10" s="218" t="s">
        <v>199</v>
      </c>
      <c r="FF10" s="218" t="s">
        <v>200</v>
      </c>
      <c r="FG10" s="218" t="s">
        <v>201</v>
      </c>
      <c r="FH10" s="198"/>
      <c r="FJ10" s="216"/>
      <c r="FK10" s="216"/>
      <c r="FR10" s="214"/>
      <c r="FS10" s="214"/>
      <c r="FT10" s="214"/>
      <c r="FU10" s="214"/>
      <c r="FV10" s="214"/>
    </row>
    <row r="11" spans="1:192" ht="16.5" customHeight="1" x14ac:dyDescent="0.25">
      <c r="A11" s="369" t="s">
        <v>429</v>
      </c>
      <c r="B11" s="2" t="s">
        <v>428</v>
      </c>
      <c r="C11" s="2"/>
      <c r="D11" s="2"/>
      <c r="E11" s="2"/>
      <c r="F11" s="22">
        <f>Redigering!$A$2</f>
        <v>1</v>
      </c>
      <c r="G11" s="22">
        <f>Redigering!$A$3</f>
        <v>2</v>
      </c>
      <c r="H11" s="22">
        <f>Redigering!$A$4</f>
        <v>3</v>
      </c>
      <c r="I11" s="22">
        <f>Redigering!$A$5</f>
        <v>4</v>
      </c>
      <c r="J11" s="22">
        <f>Redigering!$A$6</f>
        <v>5</v>
      </c>
      <c r="K11" s="22">
        <f>Redigering!$A$7</f>
        <v>6</v>
      </c>
      <c r="L11" s="22">
        <f>Redigering!$A$8</f>
        <v>7</v>
      </c>
      <c r="M11" s="22">
        <f>Redigering!$A$9</f>
        <v>8</v>
      </c>
      <c r="N11" s="22">
        <f>Redigering!$A$10</f>
        <v>9</v>
      </c>
      <c r="O11" s="22">
        <f>Redigering!$A$11</f>
        <v>10</v>
      </c>
      <c r="P11" s="22">
        <f>Redigering!$A$12</f>
        <v>11</v>
      </c>
      <c r="Q11" s="22">
        <f>Redigering!$A$13</f>
        <v>12</v>
      </c>
      <c r="R11" s="22">
        <f>Redigering!$A$14</f>
        <v>13</v>
      </c>
      <c r="S11" s="22">
        <f>Redigering!$A$15</f>
        <v>14</v>
      </c>
      <c r="T11" s="22">
        <f>Redigering!$A$16</f>
        <v>15</v>
      </c>
      <c r="U11" s="22">
        <f>Redigering!$A$17</f>
        <v>16</v>
      </c>
      <c r="V11" s="22">
        <f>Redigering!$A$18</f>
        <v>17</v>
      </c>
      <c r="W11" s="22">
        <f>Redigering!$A$19</f>
        <v>18</v>
      </c>
      <c r="X11" s="22">
        <f>Redigering!$A$20</f>
        <v>19</v>
      </c>
      <c r="Y11" s="22">
        <f>Redigering!$A$21</f>
        <v>20</v>
      </c>
      <c r="Z11" s="22">
        <f>Redigering!$A$22</f>
        <v>21</v>
      </c>
      <c r="AA11" s="22">
        <f>Redigering!$A$23</f>
        <v>22</v>
      </c>
      <c r="AB11" s="22">
        <f>Redigering!$A$24</f>
        <v>23</v>
      </c>
      <c r="AC11" s="22">
        <f>Redigering!$A$25</f>
        <v>24</v>
      </c>
      <c r="AD11" s="22">
        <f>Redigering!$A$26</f>
        <v>25</v>
      </c>
      <c r="AE11" s="22">
        <f>Redigering!$A$27</f>
        <v>26</v>
      </c>
      <c r="AF11" s="22">
        <f>Redigering!$A$28</f>
        <v>27</v>
      </c>
      <c r="AG11" s="22">
        <f>Redigering!$A$29</f>
        <v>28</v>
      </c>
      <c r="AH11" s="22">
        <f>Redigering!$A$30</f>
        <v>29</v>
      </c>
      <c r="AI11" s="22">
        <f>Redigering!$A$31</f>
        <v>30</v>
      </c>
      <c r="AJ11" s="22">
        <f>Redigering!$A$32</f>
        <v>31</v>
      </c>
      <c r="AK11" s="22">
        <f>Redigering!$A$33</f>
        <v>32</v>
      </c>
      <c r="AL11" s="22">
        <f>Redigering!$A$34</f>
        <v>33</v>
      </c>
      <c r="AM11" s="22">
        <f>Redigering!$A$35</f>
        <v>34</v>
      </c>
      <c r="AN11" s="22">
        <f>Redigering!$A$36</f>
        <v>35</v>
      </c>
      <c r="AO11" s="22">
        <f>Redigering!$A$37</f>
        <v>36</v>
      </c>
      <c r="AP11" s="22">
        <f>Redigering!$A$38</f>
        <v>37</v>
      </c>
      <c r="AQ11" s="22">
        <f>Redigering!$A$39</f>
        <v>38</v>
      </c>
      <c r="AR11" s="22">
        <f>Redigering!$A$40</f>
        <v>39</v>
      </c>
      <c r="AS11" s="22">
        <f>Redigering!$A$41</f>
        <v>40</v>
      </c>
      <c r="AT11" s="22">
        <f>Redigering!$A$42</f>
        <v>41</v>
      </c>
      <c r="AU11" s="22">
        <f>Redigering!$A$43</f>
        <v>42</v>
      </c>
      <c r="AV11" s="22">
        <f>Redigering!$A$44</f>
        <v>43</v>
      </c>
      <c r="AW11" s="22">
        <f>Redigering!$A$45</f>
        <v>44</v>
      </c>
      <c r="AX11" s="22">
        <f>Redigering!$A$46</f>
        <v>45</v>
      </c>
      <c r="AY11" s="22">
        <f>Redigering!$A$47</f>
        <v>46</v>
      </c>
      <c r="AZ11" s="22">
        <f>Redigering!$A$48</f>
        <v>47</v>
      </c>
      <c r="BA11" s="22">
        <f>Redigering!$A$49</f>
        <v>48</v>
      </c>
      <c r="BB11" s="22">
        <f>Redigering!$A$50</f>
        <v>49</v>
      </c>
      <c r="BC11" s="22">
        <f>Redigering!$A$51</f>
        <v>50</v>
      </c>
      <c r="BD11" s="22">
        <f>Redigering!$A$52</f>
        <v>51</v>
      </c>
      <c r="BE11" s="22">
        <f>Redigering!$A$53</f>
        <v>52</v>
      </c>
      <c r="BF11" s="22">
        <f>Redigering!$A$54</f>
        <v>53</v>
      </c>
      <c r="BG11" s="22">
        <f>Redigering!$A$55</f>
        <v>54</v>
      </c>
      <c r="BH11" s="22">
        <f>Redigering!$A$56</f>
        <v>55</v>
      </c>
      <c r="BI11" s="22">
        <f>Redigering!$A$57</f>
        <v>56</v>
      </c>
      <c r="BJ11" s="22">
        <f>Redigering!$A$58</f>
        <v>57</v>
      </c>
      <c r="BK11" s="22">
        <f>Redigering!$A$59</f>
        <v>58</v>
      </c>
      <c r="BL11" s="22">
        <f>Redigering!$A$60</f>
        <v>59</v>
      </c>
      <c r="BM11" s="22">
        <f>Redigering!$A$61</f>
        <v>60</v>
      </c>
      <c r="BN11" s="22">
        <f>Redigering!$A$62</f>
        <v>61</v>
      </c>
      <c r="BO11" s="19">
        <f>Redigering!$A$63</f>
        <v>62</v>
      </c>
      <c r="BP11" s="19">
        <f>Redigering!$A$64</f>
        <v>63</v>
      </c>
      <c r="BQ11" s="19">
        <f>Redigering!$A$65</f>
        <v>64</v>
      </c>
      <c r="BR11" s="19">
        <f>Redigering!$A$66</f>
        <v>65</v>
      </c>
      <c r="BS11" s="19">
        <f>Redigering!$A$67</f>
        <v>66</v>
      </c>
      <c r="BT11" s="19">
        <f>Redigering!$A$68</f>
        <v>67</v>
      </c>
      <c r="BU11" s="19">
        <f>Redigering!$A$69</f>
        <v>68</v>
      </c>
      <c r="BV11" s="19">
        <f>Redigering!$A$70</f>
        <v>69</v>
      </c>
      <c r="BW11" s="19">
        <f>Redigering!$A$71</f>
        <v>70</v>
      </c>
      <c r="BX11" s="19">
        <f>Redigering!$A$72</f>
        <v>71</v>
      </c>
      <c r="BY11" s="19">
        <f>Redigering!$A$73</f>
        <v>72</v>
      </c>
      <c r="BZ11" s="19">
        <f>Redigering!$A$74</f>
        <v>73</v>
      </c>
      <c r="CA11" s="19">
        <f>Redigering!$A$75</f>
        <v>74</v>
      </c>
      <c r="CB11" s="19">
        <f>Redigering!$A$76</f>
        <v>75</v>
      </c>
      <c r="CC11" s="19">
        <f>Redigering!$A$77</f>
        <v>76</v>
      </c>
      <c r="CD11" s="19">
        <f>Redigering!$A$78</f>
        <v>77</v>
      </c>
      <c r="CE11" s="19">
        <f>Redigering!$A$79</f>
        <v>78</v>
      </c>
      <c r="CF11" s="19">
        <f>Redigering!$A$80</f>
        <v>0</v>
      </c>
      <c r="CG11" s="19">
        <f>Redigering!$A$81</f>
        <v>0</v>
      </c>
      <c r="CH11" s="19">
        <f>Redigering!$A$82</f>
        <v>0</v>
      </c>
      <c r="CI11" s="19">
        <f>Redigering!$A$83</f>
        <v>0</v>
      </c>
      <c r="CJ11" s="19">
        <f>Redigering!$A$84</f>
        <v>0</v>
      </c>
      <c r="CK11" s="294">
        <f>Redigering!$A$85</f>
        <v>0</v>
      </c>
      <c r="CL11" s="425"/>
      <c r="CM11" s="422"/>
      <c r="CN11" s="426"/>
      <c r="CO11" s="215"/>
      <c r="CP11" s="198"/>
      <c r="CQ11" s="216"/>
      <c r="CR11" s="198"/>
      <c r="CS11" s="216"/>
      <c r="CT11" s="219" t="s">
        <v>222</v>
      </c>
      <c r="CU11" s="216"/>
      <c r="CV11" s="216"/>
      <c r="CW11" s="216"/>
      <c r="CX11" s="216"/>
      <c r="CY11" s="216"/>
      <c r="EA11" s="214"/>
      <c r="EB11" s="214"/>
      <c r="EC11" s="214"/>
      <c r="ED11" s="214"/>
      <c r="EE11" s="214"/>
      <c r="EF11" s="214"/>
      <c r="EG11" s="214"/>
      <c r="EM11" s="8"/>
      <c r="EN11" s="8"/>
      <c r="EO11" s="8"/>
      <c r="EP11" s="8"/>
      <c r="EQ11" s="8"/>
      <c r="ER11" s="8"/>
      <c r="ES11" s="198"/>
      <c r="ET11" s="198"/>
      <c r="EU11" s="198"/>
      <c r="EV11" s="198"/>
      <c r="EW11" s="198"/>
      <c r="EX11" s="206"/>
      <c r="EY11" s="206"/>
      <c r="EZ11" s="206"/>
      <c r="FA11" s="206"/>
      <c r="FB11" s="206"/>
      <c r="FC11" s="198"/>
      <c r="FD11" s="198"/>
      <c r="FE11" s="198"/>
      <c r="FF11" s="198"/>
      <c r="FG11" s="198"/>
      <c r="FH11" s="198"/>
      <c r="FJ11" s="216" t="s">
        <v>38</v>
      </c>
      <c r="FK11" s="216" t="s">
        <v>33</v>
      </c>
      <c r="FL11" s="216" t="s">
        <v>88</v>
      </c>
      <c r="FM11" s="216" t="s">
        <v>39</v>
      </c>
      <c r="FN11" s="216" t="s">
        <v>37</v>
      </c>
      <c r="FO11" s="216" t="s">
        <v>206</v>
      </c>
      <c r="FP11" s="216" t="s">
        <v>31</v>
      </c>
      <c r="FQ11" s="216" t="s">
        <v>32</v>
      </c>
      <c r="FR11" s="216" t="s">
        <v>207</v>
      </c>
      <c r="FS11" s="216" t="s">
        <v>87</v>
      </c>
      <c r="FT11" s="216" t="s">
        <v>186</v>
      </c>
      <c r="FU11" s="216" t="s">
        <v>187</v>
      </c>
      <c r="FV11" s="214" t="s">
        <v>35</v>
      </c>
      <c r="FW11" s="214" t="s">
        <v>208</v>
      </c>
      <c r="FX11" s="214" t="s">
        <v>36</v>
      </c>
      <c r="FY11" s="214" t="s">
        <v>209</v>
      </c>
      <c r="FZ11" s="214" t="s">
        <v>34</v>
      </c>
      <c r="GA11" s="214" t="s">
        <v>86</v>
      </c>
      <c r="GB11" s="214" t="s">
        <v>210</v>
      </c>
      <c r="GC11" s="214" t="s">
        <v>211</v>
      </c>
      <c r="GD11" s="214" t="s">
        <v>212</v>
      </c>
      <c r="GE11" s="214" t="s">
        <v>213</v>
      </c>
      <c r="GF11" s="214" t="s">
        <v>83</v>
      </c>
      <c r="GG11" s="214" t="s">
        <v>42</v>
      </c>
      <c r="GH11" s="214" t="s">
        <v>41</v>
      </c>
      <c r="GI11" s="214" t="s">
        <v>84</v>
      </c>
      <c r="GJ11" s="214" t="s">
        <v>214</v>
      </c>
    </row>
    <row r="12" spans="1:192" x14ac:dyDescent="0.25">
      <c r="A12" s="370" t="str">
        <f>IF(COUNTA(C12:CK$111),DA12,"")</f>
        <v/>
      </c>
      <c r="B12" s="224" t="s">
        <v>223</v>
      </c>
      <c r="C12" s="239"/>
      <c r="D12" s="224"/>
      <c r="E12" s="224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295"/>
      <c r="CL12" s="349"/>
      <c r="CM12" s="359" t="str">
        <f>IF(COUNTA(F12:CK12),"","X")</f>
        <v>X</v>
      </c>
      <c r="CN12" s="2">
        <f t="shared" ref="CN12:CN43" si="4">SUM(F12:N12)</f>
        <v>0</v>
      </c>
      <c r="CO12" s="215">
        <f t="shared" ref="CO12:CO13" si="5">SUM(CP12:CR12)</f>
        <v>0</v>
      </c>
      <c r="CP12" s="198">
        <f t="shared" ref="CP12:CP43" si="6">SUM(ES12:EW12)</f>
        <v>0</v>
      </c>
      <c r="CQ12" s="216">
        <f t="shared" ref="CQ12:CQ43" si="7">SUM(EX12:FB12)</f>
        <v>0</v>
      </c>
      <c r="CR12" s="220">
        <f t="shared" ref="CR12:CR43" si="8">SUM(FC12:FG12)</f>
        <v>0</v>
      </c>
      <c r="CS12" s="216">
        <f t="shared" ref="CS12:CS13" si="9">CQ12+CR12</f>
        <v>0</v>
      </c>
      <c r="CT12" s="221" t="str">
        <f t="shared" ref="CT12:CT43" si="10">IF(kravg_exp_e&gt;CN12,"F",IF(CO12&lt;kravg_e,"F",(IF(CO12&lt;kravg_d,"E",(IF(CO12&lt;kravg_c,IF(CS12&lt;kravg_d_ac,"E","D"),IF(CO12&lt;kravg_b,(IF(CS12&lt;kravg_d_ac,"E",IF(CS12&lt;kravg_c_ac,"D","C"))),(IF(CO12&lt;kravg_a,(IF(AND((CS12&gt;=kravg_b_ac),((CR12&gt;=kravg_b_A))),"B","C")),IF(AND((CO12&gt;=kravg_a),(CR12&lt;kravg_b_A),(CS12&gt;=kravg_a_ac)),"C",IF(AND((CO12&gt;=kravg_a),(CR12&gt;=kravg_a_A),(CS12&gt;=kravg_a_ac)),"A","B")))))))))))</f>
        <v>F</v>
      </c>
      <c r="CU12" s="216"/>
      <c r="CV12" s="216"/>
      <c r="CW12" s="216"/>
      <c r="CX12" s="216"/>
      <c r="CY12" s="216"/>
      <c r="CZ12" t="str">
        <f t="shared" ref="CZ12:CZ43" si="11">IF(COUNTA(C12:CK12),DA12,"")</f>
        <v/>
      </c>
      <c r="DA12">
        <v>1</v>
      </c>
      <c r="EA12" s="216"/>
      <c r="EB12" s="216"/>
      <c r="EC12" s="216"/>
      <c r="ED12" s="216"/>
      <c r="EE12" s="216"/>
      <c r="EF12" s="216"/>
      <c r="EG12" s="216"/>
      <c r="EH12" s="216">
        <f t="shared" ref="EH12:EH43" si="12">SUM(FJ12:FO12)</f>
        <v>0</v>
      </c>
      <c r="EI12" s="216">
        <f t="shared" ref="EI12:EI43" si="13">SUM(FP12:FU12)</f>
        <v>0</v>
      </c>
      <c r="EJ12" s="216">
        <f t="shared" ref="EJ12:EJ43" si="14">SUM(FV12:FY12)</f>
        <v>0</v>
      </c>
      <c r="EK12" s="216">
        <f t="shared" ref="EK12:EK43" si="15">SUM(FZ12:GB12)</f>
        <v>0</v>
      </c>
      <c r="EL12" s="216">
        <f t="shared" ref="EL12:EL43" si="16">SUM(GC12:GJ12)</f>
        <v>0</v>
      </c>
      <c r="EM12" s="8"/>
      <c r="EN12" s="8"/>
      <c r="EO12" s="8"/>
      <c r="EP12" s="8"/>
      <c r="EQ12" s="8"/>
      <c r="ER12" s="8"/>
      <c r="ES12" s="198">
        <f t="shared" ref="ES12:FG21" si="17">SUMIF($F$10:$CM$10,ES$10,$F12:$CM12)</f>
        <v>0</v>
      </c>
      <c r="ET12" s="198">
        <f t="shared" si="17"/>
        <v>0</v>
      </c>
      <c r="EU12" s="198">
        <f t="shared" si="17"/>
        <v>0</v>
      </c>
      <c r="EV12" s="198">
        <f t="shared" si="17"/>
        <v>0</v>
      </c>
      <c r="EW12" s="198">
        <f t="shared" si="17"/>
        <v>0</v>
      </c>
      <c r="EX12" s="198">
        <f t="shared" si="17"/>
        <v>0</v>
      </c>
      <c r="EY12" s="198">
        <f t="shared" si="17"/>
        <v>0</v>
      </c>
      <c r="EZ12" s="198">
        <f t="shared" si="17"/>
        <v>0</v>
      </c>
      <c r="FA12" s="198">
        <f t="shared" si="17"/>
        <v>0</v>
      </c>
      <c r="FB12" s="198">
        <f t="shared" si="17"/>
        <v>0</v>
      </c>
      <c r="FC12" s="198">
        <f t="shared" si="17"/>
        <v>0</v>
      </c>
      <c r="FD12" s="198">
        <f t="shared" si="17"/>
        <v>0</v>
      </c>
      <c r="FE12" s="198">
        <f t="shared" si="17"/>
        <v>0</v>
      </c>
      <c r="FF12" s="198">
        <f t="shared" si="17"/>
        <v>0</v>
      </c>
      <c r="FG12" s="198">
        <f t="shared" si="17"/>
        <v>0</v>
      </c>
      <c r="FH12" s="198"/>
      <c r="FJ12" s="216">
        <f t="shared" ref="FJ12:FS21" si="18">SUMIF($F$5:$CM$5,FJ$11,$F12:$CM12)</f>
        <v>0</v>
      </c>
      <c r="FK12" s="216">
        <f t="shared" si="18"/>
        <v>0</v>
      </c>
      <c r="FL12" s="216">
        <f t="shared" si="18"/>
        <v>0</v>
      </c>
      <c r="FM12" s="216">
        <f t="shared" si="18"/>
        <v>0</v>
      </c>
      <c r="FN12" s="216">
        <f t="shared" si="18"/>
        <v>0</v>
      </c>
      <c r="FO12" s="216">
        <f t="shared" si="18"/>
        <v>0</v>
      </c>
      <c r="FP12" s="216">
        <f t="shared" si="18"/>
        <v>0</v>
      </c>
      <c r="FQ12" s="216">
        <f t="shared" si="18"/>
        <v>0</v>
      </c>
      <c r="FR12" s="216">
        <f t="shared" si="18"/>
        <v>0</v>
      </c>
      <c r="FS12" s="216">
        <f t="shared" si="18"/>
        <v>0</v>
      </c>
      <c r="FT12" s="216">
        <f t="shared" ref="FT12:GB21" si="19">SUMIF($F$5:$CM$5,FT$11,$F12:$CM12)</f>
        <v>0</v>
      </c>
      <c r="FU12" s="216">
        <f t="shared" si="19"/>
        <v>0</v>
      </c>
      <c r="FV12" s="216">
        <f t="shared" si="19"/>
        <v>0</v>
      </c>
      <c r="FW12" s="216">
        <f t="shared" si="19"/>
        <v>0</v>
      </c>
      <c r="FX12" s="216">
        <f t="shared" si="19"/>
        <v>0</v>
      </c>
      <c r="FY12" s="216">
        <f t="shared" si="19"/>
        <v>0</v>
      </c>
      <c r="FZ12" s="216">
        <f t="shared" si="19"/>
        <v>0</v>
      </c>
      <c r="GA12" s="216">
        <f t="shared" si="19"/>
        <v>0</v>
      </c>
      <c r="GB12" s="216">
        <f t="shared" si="19"/>
        <v>0</v>
      </c>
      <c r="GC12" s="216">
        <f t="shared" ref="GC12:GJ21" si="20">SUMIF($F$6:$CM$6,GC$11,$F12:$CM12)</f>
        <v>0</v>
      </c>
      <c r="GD12" s="216">
        <f t="shared" si="20"/>
        <v>0</v>
      </c>
      <c r="GE12" s="216">
        <f t="shared" si="20"/>
        <v>0</v>
      </c>
      <c r="GF12" s="216">
        <f t="shared" si="20"/>
        <v>0</v>
      </c>
      <c r="GG12" s="216">
        <f t="shared" si="20"/>
        <v>0</v>
      </c>
      <c r="GH12" s="216">
        <f t="shared" si="20"/>
        <v>0</v>
      </c>
      <c r="GI12" s="216">
        <f t="shared" si="20"/>
        <v>0</v>
      </c>
      <c r="GJ12" s="216">
        <f t="shared" si="20"/>
        <v>0</v>
      </c>
    </row>
    <row r="13" spans="1:192" x14ac:dyDescent="0.25">
      <c r="A13" s="370" t="str">
        <f>IF(COUNTA(C13:CK$111),DA13,"")</f>
        <v/>
      </c>
      <c r="B13" s="224" t="s">
        <v>224</v>
      </c>
      <c r="C13" s="239"/>
      <c r="D13" s="224"/>
      <c r="E13" s="224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295"/>
      <c r="CL13" s="349"/>
      <c r="CM13" s="359" t="str">
        <f t="shared" ref="CM13:CM76" si="21">IF(COUNTA(F13:CK13),"","X")</f>
        <v>X</v>
      </c>
      <c r="CN13" s="2">
        <f t="shared" si="4"/>
        <v>0</v>
      </c>
      <c r="CO13" s="215">
        <f t="shared" si="5"/>
        <v>0</v>
      </c>
      <c r="CP13" s="198">
        <f t="shared" si="6"/>
        <v>0</v>
      </c>
      <c r="CQ13" s="216">
        <f t="shared" si="7"/>
        <v>0</v>
      </c>
      <c r="CR13" s="220">
        <f t="shared" si="8"/>
        <v>0</v>
      </c>
      <c r="CS13" s="216">
        <f t="shared" si="9"/>
        <v>0</v>
      </c>
      <c r="CT13" s="221" t="str">
        <f t="shared" si="10"/>
        <v>F</v>
      </c>
      <c r="CU13" s="216"/>
      <c r="CV13" s="216"/>
      <c r="CW13" s="216"/>
      <c r="CX13" s="216"/>
      <c r="CY13" s="216"/>
      <c r="CZ13" s="348" t="str">
        <f t="shared" si="11"/>
        <v/>
      </c>
      <c r="DA13">
        <v>2</v>
      </c>
      <c r="EA13" s="216"/>
      <c r="EB13" s="216"/>
      <c r="EC13" s="216"/>
      <c r="ED13" s="216"/>
      <c r="EE13" s="216"/>
      <c r="EF13" s="216"/>
      <c r="EG13" s="216"/>
      <c r="EH13" s="216">
        <f t="shared" si="12"/>
        <v>0</v>
      </c>
      <c r="EI13" s="216">
        <f t="shared" si="13"/>
        <v>0</v>
      </c>
      <c r="EJ13" s="216">
        <f t="shared" si="14"/>
        <v>0</v>
      </c>
      <c r="EK13" s="216">
        <f t="shared" si="15"/>
        <v>0</v>
      </c>
      <c r="EL13" s="216">
        <f t="shared" si="16"/>
        <v>0</v>
      </c>
      <c r="EM13" s="8"/>
      <c r="EN13" s="8"/>
      <c r="EO13" s="8"/>
      <c r="EP13" s="8"/>
      <c r="EQ13" s="8"/>
      <c r="ER13" s="8"/>
      <c r="ES13" s="198">
        <f t="shared" si="17"/>
        <v>0</v>
      </c>
      <c r="ET13" s="198">
        <f t="shared" si="17"/>
        <v>0</v>
      </c>
      <c r="EU13" s="198">
        <f t="shared" si="17"/>
        <v>0</v>
      </c>
      <c r="EV13" s="198">
        <f t="shared" si="17"/>
        <v>0</v>
      </c>
      <c r="EW13" s="198">
        <f t="shared" si="17"/>
        <v>0</v>
      </c>
      <c r="EX13" s="198">
        <f t="shared" si="17"/>
        <v>0</v>
      </c>
      <c r="EY13" s="198">
        <f t="shared" si="17"/>
        <v>0</v>
      </c>
      <c r="EZ13" s="198">
        <f t="shared" si="17"/>
        <v>0</v>
      </c>
      <c r="FA13" s="198">
        <f t="shared" si="17"/>
        <v>0</v>
      </c>
      <c r="FB13" s="198">
        <f t="shared" si="17"/>
        <v>0</v>
      </c>
      <c r="FC13" s="198">
        <f t="shared" si="17"/>
        <v>0</v>
      </c>
      <c r="FD13" s="198">
        <f t="shared" si="17"/>
        <v>0</v>
      </c>
      <c r="FE13" s="198">
        <f t="shared" si="17"/>
        <v>0</v>
      </c>
      <c r="FF13" s="198">
        <f t="shared" si="17"/>
        <v>0</v>
      </c>
      <c r="FG13" s="198">
        <f t="shared" si="17"/>
        <v>0</v>
      </c>
      <c r="FH13" s="198"/>
      <c r="FJ13" s="216">
        <f t="shared" si="18"/>
        <v>0</v>
      </c>
      <c r="FK13" s="216">
        <f t="shared" si="18"/>
        <v>0</v>
      </c>
      <c r="FL13" s="216">
        <f t="shared" si="18"/>
        <v>0</v>
      </c>
      <c r="FM13" s="216">
        <f t="shared" si="18"/>
        <v>0</v>
      </c>
      <c r="FN13" s="216">
        <f t="shared" si="18"/>
        <v>0</v>
      </c>
      <c r="FO13" s="216">
        <f t="shared" si="18"/>
        <v>0</v>
      </c>
      <c r="FP13" s="216">
        <f t="shared" si="18"/>
        <v>0</v>
      </c>
      <c r="FQ13" s="216">
        <f t="shared" si="18"/>
        <v>0</v>
      </c>
      <c r="FR13" s="216">
        <f t="shared" si="18"/>
        <v>0</v>
      </c>
      <c r="FS13" s="216">
        <f t="shared" si="18"/>
        <v>0</v>
      </c>
      <c r="FT13" s="216">
        <f t="shared" si="19"/>
        <v>0</v>
      </c>
      <c r="FU13" s="216">
        <f t="shared" si="19"/>
        <v>0</v>
      </c>
      <c r="FV13" s="216">
        <f t="shared" si="19"/>
        <v>0</v>
      </c>
      <c r="FW13" s="216">
        <f t="shared" si="19"/>
        <v>0</v>
      </c>
      <c r="FX13" s="216">
        <f t="shared" si="19"/>
        <v>0</v>
      </c>
      <c r="FY13" s="216">
        <f t="shared" si="19"/>
        <v>0</v>
      </c>
      <c r="FZ13" s="216">
        <f t="shared" si="19"/>
        <v>0</v>
      </c>
      <c r="GA13" s="216">
        <f t="shared" si="19"/>
        <v>0</v>
      </c>
      <c r="GB13" s="216">
        <f t="shared" si="19"/>
        <v>0</v>
      </c>
      <c r="GC13" s="216">
        <f t="shared" si="20"/>
        <v>0</v>
      </c>
      <c r="GD13" s="216">
        <f t="shared" si="20"/>
        <v>0</v>
      </c>
      <c r="GE13" s="216">
        <f t="shared" si="20"/>
        <v>0</v>
      </c>
      <c r="GF13" s="216">
        <f t="shared" si="20"/>
        <v>0</v>
      </c>
      <c r="GG13" s="216">
        <f t="shared" si="20"/>
        <v>0</v>
      </c>
      <c r="GH13" s="216">
        <f t="shared" si="20"/>
        <v>0</v>
      </c>
      <c r="GI13" s="216">
        <f t="shared" si="20"/>
        <v>0</v>
      </c>
      <c r="GJ13" s="216">
        <f t="shared" si="20"/>
        <v>0</v>
      </c>
    </row>
    <row r="14" spans="1:192" x14ac:dyDescent="0.25">
      <c r="A14" s="370" t="str">
        <f>IF(COUNTA(C14:CK$111),DA14,"")</f>
        <v/>
      </c>
      <c r="B14" s="224" t="s">
        <v>225</v>
      </c>
      <c r="C14" s="239"/>
      <c r="D14" s="224"/>
      <c r="E14" s="224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295"/>
      <c r="CL14" s="349"/>
      <c r="CM14" s="359" t="str">
        <f t="shared" si="21"/>
        <v>X</v>
      </c>
      <c r="CN14" s="2">
        <f t="shared" si="4"/>
        <v>0</v>
      </c>
      <c r="CO14" s="215">
        <f t="shared" ref="CO14:CO77" si="22">SUM(CP14:CR14)</f>
        <v>0</v>
      </c>
      <c r="CP14" s="198">
        <f t="shared" si="6"/>
        <v>0</v>
      </c>
      <c r="CQ14" s="216">
        <f t="shared" si="7"/>
        <v>0</v>
      </c>
      <c r="CR14" s="220">
        <f t="shared" si="8"/>
        <v>0</v>
      </c>
      <c r="CS14" s="216">
        <f t="shared" ref="CS14:CS77" si="23">CQ14+CR14</f>
        <v>0</v>
      </c>
      <c r="CT14" s="221" t="str">
        <f t="shared" si="10"/>
        <v>F</v>
      </c>
      <c r="CU14" s="216"/>
      <c r="CV14" s="216"/>
      <c r="CW14" s="216"/>
      <c r="CX14" s="216"/>
      <c r="CY14" s="216"/>
      <c r="CZ14" s="348" t="str">
        <f t="shared" si="11"/>
        <v/>
      </c>
      <c r="DA14" s="348">
        <v>3</v>
      </c>
      <c r="EA14" s="216"/>
      <c r="EB14" s="216"/>
      <c r="EC14" s="216"/>
      <c r="ED14" s="216"/>
      <c r="EE14" s="216"/>
      <c r="EF14" s="216"/>
      <c r="EG14" s="216"/>
      <c r="EH14" s="216">
        <f t="shared" si="12"/>
        <v>0</v>
      </c>
      <c r="EI14" s="216">
        <f t="shared" si="13"/>
        <v>0</v>
      </c>
      <c r="EJ14" s="216">
        <f t="shared" si="14"/>
        <v>0</v>
      </c>
      <c r="EK14" s="216">
        <f t="shared" si="15"/>
        <v>0</v>
      </c>
      <c r="EL14" s="216">
        <f t="shared" si="16"/>
        <v>0</v>
      </c>
      <c r="EM14" s="8"/>
      <c r="EN14" s="8"/>
      <c r="EO14" s="8"/>
      <c r="EP14" s="8"/>
      <c r="EQ14" s="8"/>
      <c r="ER14" s="8"/>
      <c r="ES14" s="198">
        <f t="shared" si="17"/>
        <v>0</v>
      </c>
      <c r="ET14" s="198">
        <f t="shared" si="17"/>
        <v>0</v>
      </c>
      <c r="EU14" s="198">
        <f t="shared" si="17"/>
        <v>0</v>
      </c>
      <c r="EV14" s="198">
        <f t="shared" si="17"/>
        <v>0</v>
      </c>
      <c r="EW14" s="198">
        <f t="shared" si="17"/>
        <v>0</v>
      </c>
      <c r="EX14" s="198">
        <f t="shared" si="17"/>
        <v>0</v>
      </c>
      <c r="EY14" s="198">
        <f t="shared" si="17"/>
        <v>0</v>
      </c>
      <c r="EZ14" s="198">
        <f t="shared" si="17"/>
        <v>0</v>
      </c>
      <c r="FA14" s="198">
        <f t="shared" si="17"/>
        <v>0</v>
      </c>
      <c r="FB14" s="198">
        <f t="shared" si="17"/>
        <v>0</v>
      </c>
      <c r="FC14" s="198">
        <f t="shared" si="17"/>
        <v>0</v>
      </c>
      <c r="FD14" s="198">
        <f t="shared" si="17"/>
        <v>0</v>
      </c>
      <c r="FE14" s="198">
        <f t="shared" si="17"/>
        <v>0</v>
      </c>
      <c r="FF14" s="198">
        <f t="shared" si="17"/>
        <v>0</v>
      </c>
      <c r="FG14" s="198">
        <f t="shared" si="17"/>
        <v>0</v>
      </c>
      <c r="FH14" s="198"/>
      <c r="FJ14" s="216">
        <f t="shared" si="18"/>
        <v>0</v>
      </c>
      <c r="FK14" s="216">
        <f t="shared" si="18"/>
        <v>0</v>
      </c>
      <c r="FL14" s="216">
        <f t="shared" si="18"/>
        <v>0</v>
      </c>
      <c r="FM14" s="216">
        <f t="shared" si="18"/>
        <v>0</v>
      </c>
      <c r="FN14" s="216">
        <f t="shared" si="18"/>
        <v>0</v>
      </c>
      <c r="FO14" s="216">
        <f t="shared" si="18"/>
        <v>0</v>
      </c>
      <c r="FP14" s="216">
        <f t="shared" si="18"/>
        <v>0</v>
      </c>
      <c r="FQ14" s="216">
        <f t="shared" si="18"/>
        <v>0</v>
      </c>
      <c r="FR14" s="216">
        <f t="shared" si="18"/>
        <v>0</v>
      </c>
      <c r="FS14" s="216">
        <f t="shared" si="18"/>
        <v>0</v>
      </c>
      <c r="FT14" s="216">
        <f t="shared" si="19"/>
        <v>0</v>
      </c>
      <c r="FU14" s="216">
        <f t="shared" si="19"/>
        <v>0</v>
      </c>
      <c r="FV14" s="216">
        <f t="shared" si="19"/>
        <v>0</v>
      </c>
      <c r="FW14" s="216">
        <f t="shared" si="19"/>
        <v>0</v>
      </c>
      <c r="FX14" s="216">
        <f t="shared" si="19"/>
        <v>0</v>
      </c>
      <c r="FY14" s="216">
        <f t="shared" si="19"/>
        <v>0</v>
      </c>
      <c r="FZ14" s="216">
        <f t="shared" si="19"/>
        <v>0</v>
      </c>
      <c r="GA14" s="216">
        <f t="shared" si="19"/>
        <v>0</v>
      </c>
      <c r="GB14" s="216">
        <f t="shared" si="19"/>
        <v>0</v>
      </c>
      <c r="GC14" s="216">
        <f t="shared" si="20"/>
        <v>0</v>
      </c>
      <c r="GD14" s="216">
        <f t="shared" si="20"/>
        <v>0</v>
      </c>
      <c r="GE14" s="216">
        <f t="shared" si="20"/>
        <v>0</v>
      </c>
      <c r="GF14" s="216">
        <f t="shared" si="20"/>
        <v>0</v>
      </c>
      <c r="GG14" s="216">
        <f t="shared" si="20"/>
        <v>0</v>
      </c>
      <c r="GH14" s="216">
        <f t="shared" si="20"/>
        <v>0</v>
      </c>
      <c r="GI14" s="216">
        <f t="shared" si="20"/>
        <v>0</v>
      </c>
      <c r="GJ14" s="216">
        <f t="shared" si="20"/>
        <v>0</v>
      </c>
    </row>
    <row r="15" spans="1:192" x14ac:dyDescent="0.25">
      <c r="A15" s="370" t="str">
        <f>IF(COUNTA(C15:CK$111),DA15,"")</f>
        <v/>
      </c>
      <c r="B15" s="224" t="s">
        <v>226</v>
      </c>
      <c r="C15" s="239"/>
      <c r="D15" s="224"/>
      <c r="E15" s="224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295"/>
      <c r="CL15" s="349"/>
      <c r="CM15" s="359" t="str">
        <f t="shared" si="21"/>
        <v>X</v>
      </c>
      <c r="CN15" s="2">
        <f t="shared" si="4"/>
        <v>0</v>
      </c>
      <c r="CO15" s="215">
        <f t="shared" si="22"/>
        <v>0</v>
      </c>
      <c r="CP15" s="198">
        <f t="shared" si="6"/>
        <v>0</v>
      </c>
      <c r="CQ15" s="216">
        <f t="shared" si="7"/>
        <v>0</v>
      </c>
      <c r="CR15" s="220">
        <f t="shared" si="8"/>
        <v>0</v>
      </c>
      <c r="CS15" s="216">
        <f t="shared" si="23"/>
        <v>0</v>
      </c>
      <c r="CT15" s="221" t="str">
        <f t="shared" si="10"/>
        <v>F</v>
      </c>
      <c r="CU15" s="216"/>
      <c r="CV15" s="216"/>
      <c r="CW15" s="216"/>
      <c r="CX15" s="216"/>
      <c r="CY15" s="216" t="s">
        <v>85</v>
      </c>
      <c r="CZ15" s="348" t="str">
        <f t="shared" si="11"/>
        <v/>
      </c>
      <c r="DA15" s="348">
        <v>4</v>
      </c>
      <c r="EA15" s="216"/>
      <c r="EB15" s="216"/>
      <c r="EC15" s="216"/>
      <c r="ED15" s="216"/>
      <c r="EE15" s="216"/>
      <c r="EF15" s="216"/>
      <c r="EG15" s="216"/>
      <c r="EH15" s="216">
        <f t="shared" si="12"/>
        <v>0</v>
      </c>
      <c r="EI15" s="216">
        <f t="shared" si="13"/>
        <v>0</v>
      </c>
      <c r="EJ15" s="216">
        <f t="shared" si="14"/>
        <v>0</v>
      </c>
      <c r="EK15" s="216">
        <f t="shared" si="15"/>
        <v>0</v>
      </c>
      <c r="EL15" s="216">
        <f t="shared" si="16"/>
        <v>0</v>
      </c>
      <c r="EM15" s="8"/>
      <c r="EN15" s="8"/>
      <c r="EO15" s="8"/>
      <c r="EP15" s="8"/>
      <c r="EQ15" s="8"/>
      <c r="ER15" s="8"/>
      <c r="ES15" s="198">
        <f t="shared" si="17"/>
        <v>0</v>
      </c>
      <c r="ET15" s="198">
        <f t="shared" si="17"/>
        <v>0</v>
      </c>
      <c r="EU15" s="198">
        <f t="shared" si="17"/>
        <v>0</v>
      </c>
      <c r="EV15" s="198">
        <f t="shared" si="17"/>
        <v>0</v>
      </c>
      <c r="EW15" s="198">
        <f t="shared" si="17"/>
        <v>0</v>
      </c>
      <c r="EX15" s="198">
        <f t="shared" si="17"/>
        <v>0</v>
      </c>
      <c r="EY15" s="198">
        <f t="shared" si="17"/>
        <v>0</v>
      </c>
      <c r="EZ15" s="198">
        <f t="shared" si="17"/>
        <v>0</v>
      </c>
      <c r="FA15" s="198">
        <f t="shared" si="17"/>
        <v>0</v>
      </c>
      <c r="FB15" s="198">
        <f t="shared" si="17"/>
        <v>0</v>
      </c>
      <c r="FC15" s="198">
        <f t="shared" si="17"/>
        <v>0</v>
      </c>
      <c r="FD15" s="198">
        <f t="shared" si="17"/>
        <v>0</v>
      </c>
      <c r="FE15" s="198">
        <f t="shared" si="17"/>
        <v>0</v>
      </c>
      <c r="FF15" s="198">
        <f t="shared" si="17"/>
        <v>0</v>
      </c>
      <c r="FG15" s="198">
        <f t="shared" si="17"/>
        <v>0</v>
      </c>
      <c r="FH15" s="198"/>
      <c r="FJ15" s="216">
        <f t="shared" si="18"/>
        <v>0</v>
      </c>
      <c r="FK15" s="216">
        <f t="shared" si="18"/>
        <v>0</v>
      </c>
      <c r="FL15" s="216">
        <f t="shared" si="18"/>
        <v>0</v>
      </c>
      <c r="FM15" s="216">
        <f t="shared" si="18"/>
        <v>0</v>
      </c>
      <c r="FN15" s="216">
        <f t="shared" si="18"/>
        <v>0</v>
      </c>
      <c r="FO15" s="216">
        <f t="shared" si="18"/>
        <v>0</v>
      </c>
      <c r="FP15" s="216">
        <f t="shared" si="18"/>
        <v>0</v>
      </c>
      <c r="FQ15" s="216">
        <f t="shared" si="18"/>
        <v>0</v>
      </c>
      <c r="FR15" s="216">
        <f t="shared" si="18"/>
        <v>0</v>
      </c>
      <c r="FS15" s="216">
        <f t="shared" si="18"/>
        <v>0</v>
      </c>
      <c r="FT15" s="216">
        <f t="shared" si="19"/>
        <v>0</v>
      </c>
      <c r="FU15" s="216">
        <f t="shared" si="19"/>
        <v>0</v>
      </c>
      <c r="FV15" s="216">
        <f t="shared" si="19"/>
        <v>0</v>
      </c>
      <c r="FW15" s="216">
        <f t="shared" si="19"/>
        <v>0</v>
      </c>
      <c r="FX15" s="216">
        <f t="shared" si="19"/>
        <v>0</v>
      </c>
      <c r="FY15" s="216">
        <f t="shared" si="19"/>
        <v>0</v>
      </c>
      <c r="FZ15" s="216">
        <f t="shared" si="19"/>
        <v>0</v>
      </c>
      <c r="GA15" s="216">
        <f t="shared" si="19"/>
        <v>0</v>
      </c>
      <c r="GB15" s="216">
        <f t="shared" si="19"/>
        <v>0</v>
      </c>
      <c r="GC15" s="216">
        <f t="shared" si="20"/>
        <v>0</v>
      </c>
      <c r="GD15" s="216">
        <f t="shared" si="20"/>
        <v>0</v>
      </c>
      <c r="GE15" s="216">
        <f t="shared" si="20"/>
        <v>0</v>
      </c>
      <c r="GF15" s="216">
        <f t="shared" si="20"/>
        <v>0</v>
      </c>
      <c r="GG15" s="216">
        <f t="shared" si="20"/>
        <v>0</v>
      </c>
      <c r="GH15" s="216">
        <f t="shared" si="20"/>
        <v>0</v>
      </c>
      <c r="GI15" s="216">
        <f t="shared" si="20"/>
        <v>0</v>
      </c>
      <c r="GJ15" s="216">
        <f t="shared" si="20"/>
        <v>0</v>
      </c>
    </row>
    <row r="16" spans="1:192" x14ac:dyDescent="0.25">
      <c r="A16" s="370" t="str">
        <f>IF(COUNTA(C16:CK$111),DA16,"")</f>
        <v/>
      </c>
      <c r="B16" s="224" t="s">
        <v>247</v>
      </c>
      <c r="C16" s="239"/>
      <c r="D16" s="224"/>
      <c r="E16" s="224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295"/>
      <c r="CL16" s="349"/>
      <c r="CM16" s="359" t="str">
        <f t="shared" si="21"/>
        <v>X</v>
      </c>
      <c r="CN16" s="2">
        <f t="shared" si="4"/>
        <v>0</v>
      </c>
      <c r="CO16" s="215">
        <f t="shared" si="22"/>
        <v>0</v>
      </c>
      <c r="CP16" s="198">
        <f t="shared" si="6"/>
        <v>0</v>
      </c>
      <c r="CQ16" s="216">
        <f t="shared" si="7"/>
        <v>0</v>
      </c>
      <c r="CR16" s="220">
        <f t="shared" si="8"/>
        <v>0</v>
      </c>
      <c r="CS16" s="216">
        <f t="shared" si="23"/>
        <v>0</v>
      </c>
      <c r="CT16" s="221" t="str">
        <f t="shared" si="10"/>
        <v>F</v>
      </c>
      <c r="CU16" s="216"/>
      <c r="CV16" s="216"/>
      <c r="CW16" s="216"/>
      <c r="CX16" s="216"/>
      <c r="CY16" s="216"/>
      <c r="CZ16" s="348" t="str">
        <f t="shared" si="11"/>
        <v/>
      </c>
      <c r="DA16" s="348">
        <v>5</v>
      </c>
      <c r="DD16" s="348"/>
      <c r="EA16" s="216"/>
      <c r="EB16" s="216"/>
      <c r="EC16" s="216"/>
      <c r="ED16" s="216"/>
      <c r="EE16" s="216"/>
      <c r="EF16" s="216"/>
      <c r="EG16" s="216"/>
      <c r="EH16" s="216">
        <f t="shared" si="12"/>
        <v>0</v>
      </c>
      <c r="EI16" s="216">
        <f t="shared" si="13"/>
        <v>0</v>
      </c>
      <c r="EJ16" s="216">
        <f t="shared" si="14"/>
        <v>0</v>
      </c>
      <c r="EK16" s="216">
        <f t="shared" si="15"/>
        <v>0</v>
      </c>
      <c r="EL16" s="216">
        <f t="shared" si="16"/>
        <v>0</v>
      </c>
      <c r="EM16" s="8"/>
      <c r="EN16" s="8"/>
      <c r="EO16" s="8"/>
      <c r="EP16" s="8"/>
      <c r="EQ16" s="8"/>
      <c r="ER16" s="8"/>
      <c r="ES16" s="198">
        <f t="shared" si="17"/>
        <v>0</v>
      </c>
      <c r="ET16" s="198">
        <f t="shared" si="17"/>
        <v>0</v>
      </c>
      <c r="EU16" s="198">
        <f t="shared" si="17"/>
        <v>0</v>
      </c>
      <c r="EV16" s="198">
        <f t="shared" si="17"/>
        <v>0</v>
      </c>
      <c r="EW16" s="198">
        <f t="shared" si="17"/>
        <v>0</v>
      </c>
      <c r="EX16" s="198">
        <f t="shared" si="17"/>
        <v>0</v>
      </c>
      <c r="EY16" s="198">
        <f t="shared" si="17"/>
        <v>0</v>
      </c>
      <c r="EZ16" s="198">
        <f t="shared" si="17"/>
        <v>0</v>
      </c>
      <c r="FA16" s="198">
        <f t="shared" si="17"/>
        <v>0</v>
      </c>
      <c r="FB16" s="198">
        <f t="shared" si="17"/>
        <v>0</v>
      </c>
      <c r="FC16" s="198">
        <f t="shared" si="17"/>
        <v>0</v>
      </c>
      <c r="FD16" s="198">
        <f t="shared" si="17"/>
        <v>0</v>
      </c>
      <c r="FE16" s="198">
        <f t="shared" si="17"/>
        <v>0</v>
      </c>
      <c r="FF16" s="198">
        <f t="shared" si="17"/>
        <v>0</v>
      </c>
      <c r="FG16" s="198">
        <f t="shared" si="17"/>
        <v>0</v>
      </c>
      <c r="FH16" s="198"/>
      <c r="FJ16" s="216">
        <f t="shared" si="18"/>
        <v>0</v>
      </c>
      <c r="FK16" s="216">
        <f t="shared" si="18"/>
        <v>0</v>
      </c>
      <c r="FL16" s="216">
        <f t="shared" si="18"/>
        <v>0</v>
      </c>
      <c r="FM16" s="216">
        <f t="shared" si="18"/>
        <v>0</v>
      </c>
      <c r="FN16" s="216">
        <f t="shared" si="18"/>
        <v>0</v>
      </c>
      <c r="FO16" s="216">
        <f t="shared" si="18"/>
        <v>0</v>
      </c>
      <c r="FP16" s="216">
        <f t="shared" si="18"/>
        <v>0</v>
      </c>
      <c r="FQ16" s="216">
        <f t="shared" si="18"/>
        <v>0</v>
      </c>
      <c r="FR16" s="216">
        <f t="shared" si="18"/>
        <v>0</v>
      </c>
      <c r="FS16" s="216">
        <f t="shared" si="18"/>
        <v>0</v>
      </c>
      <c r="FT16" s="216">
        <f t="shared" si="19"/>
        <v>0</v>
      </c>
      <c r="FU16" s="216">
        <f t="shared" si="19"/>
        <v>0</v>
      </c>
      <c r="FV16" s="216">
        <f t="shared" si="19"/>
        <v>0</v>
      </c>
      <c r="FW16" s="216">
        <f t="shared" si="19"/>
        <v>0</v>
      </c>
      <c r="FX16" s="216">
        <f t="shared" si="19"/>
        <v>0</v>
      </c>
      <c r="FY16" s="216">
        <f t="shared" si="19"/>
        <v>0</v>
      </c>
      <c r="FZ16" s="216">
        <f t="shared" si="19"/>
        <v>0</v>
      </c>
      <c r="GA16" s="216">
        <f t="shared" si="19"/>
        <v>0</v>
      </c>
      <c r="GB16" s="216">
        <f t="shared" si="19"/>
        <v>0</v>
      </c>
      <c r="GC16" s="216">
        <f t="shared" si="20"/>
        <v>0</v>
      </c>
      <c r="GD16" s="216">
        <f t="shared" si="20"/>
        <v>0</v>
      </c>
      <c r="GE16" s="216">
        <f t="shared" si="20"/>
        <v>0</v>
      </c>
      <c r="GF16" s="216">
        <f t="shared" si="20"/>
        <v>0</v>
      </c>
      <c r="GG16" s="216">
        <f t="shared" si="20"/>
        <v>0</v>
      </c>
      <c r="GH16" s="216">
        <f t="shared" si="20"/>
        <v>0</v>
      </c>
      <c r="GI16" s="216">
        <f t="shared" si="20"/>
        <v>0</v>
      </c>
      <c r="GJ16" s="216">
        <f t="shared" si="20"/>
        <v>0</v>
      </c>
    </row>
    <row r="17" spans="1:192" x14ac:dyDescent="0.25">
      <c r="A17" s="370" t="str">
        <f>IF(COUNTA(C17:CK$111),DA17,"")</f>
        <v/>
      </c>
      <c r="B17" s="224" t="s">
        <v>227</v>
      </c>
      <c r="C17" s="239"/>
      <c r="D17" s="224"/>
      <c r="E17" s="224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295"/>
      <c r="CL17" s="349"/>
      <c r="CM17" s="359" t="str">
        <f t="shared" si="21"/>
        <v>X</v>
      </c>
      <c r="CN17" s="2">
        <f t="shared" si="4"/>
        <v>0</v>
      </c>
      <c r="CO17" s="215">
        <f t="shared" si="22"/>
        <v>0</v>
      </c>
      <c r="CP17" s="198">
        <f t="shared" si="6"/>
        <v>0</v>
      </c>
      <c r="CQ17" s="216">
        <f t="shared" si="7"/>
        <v>0</v>
      </c>
      <c r="CR17" s="220">
        <f t="shared" si="8"/>
        <v>0</v>
      </c>
      <c r="CS17" s="216">
        <f t="shared" si="23"/>
        <v>0</v>
      </c>
      <c r="CT17" s="221" t="str">
        <f t="shared" si="10"/>
        <v>F</v>
      </c>
      <c r="CU17" s="216"/>
      <c r="CV17" s="216"/>
      <c r="CW17" s="216"/>
      <c r="CX17" s="216"/>
      <c r="CY17" s="216"/>
      <c r="CZ17" s="348" t="str">
        <f t="shared" si="11"/>
        <v/>
      </c>
      <c r="DA17" s="348">
        <v>6</v>
      </c>
      <c r="DB17" t="s">
        <v>6</v>
      </c>
      <c r="DC17" s="366" t="s">
        <v>405</v>
      </c>
      <c r="DD17" s="348"/>
      <c r="EA17" s="216"/>
      <c r="EB17" s="216"/>
      <c r="EC17" s="216"/>
      <c r="ED17" s="216"/>
      <c r="EE17" s="216"/>
      <c r="EF17" s="216"/>
      <c r="EG17" s="216"/>
      <c r="EH17" s="216">
        <f t="shared" si="12"/>
        <v>0</v>
      </c>
      <c r="EI17" s="216">
        <f t="shared" si="13"/>
        <v>0</v>
      </c>
      <c r="EJ17" s="216">
        <f t="shared" si="14"/>
        <v>0</v>
      </c>
      <c r="EK17" s="216">
        <f t="shared" si="15"/>
        <v>0</v>
      </c>
      <c r="EL17" s="216">
        <f t="shared" si="16"/>
        <v>0</v>
      </c>
      <c r="EM17" s="8"/>
      <c r="EN17" s="8"/>
      <c r="EO17" s="8"/>
      <c r="EP17" s="8"/>
      <c r="EQ17" s="8"/>
      <c r="ER17" s="8"/>
      <c r="ES17" s="198">
        <f t="shared" si="17"/>
        <v>0</v>
      </c>
      <c r="ET17" s="198">
        <f t="shared" si="17"/>
        <v>0</v>
      </c>
      <c r="EU17" s="198">
        <f t="shared" si="17"/>
        <v>0</v>
      </c>
      <c r="EV17" s="198">
        <f t="shared" si="17"/>
        <v>0</v>
      </c>
      <c r="EW17" s="198">
        <f t="shared" si="17"/>
        <v>0</v>
      </c>
      <c r="EX17" s="198">
        <f t="shared" si="17"/>
        <v>0</v>
      </c>
      <c r="EY17" s="198">
        <f t="shared" si="17"/>
        <v>0</v>
      </c>
      <c r="EZ17" s="198">
        <f t="shared" si="17"/>
        <v>0</v>
      </c>
      <c r="FA17" s="198">
        <f t="shared" si="17"/>
        <v>0</v>
      </c>
      <c r="FB17" s="198">
        <f t="shared" si="17"/>
        <v>0</v>
      </c>
      <c r="FC17" s="198">
        <f t="shared" si="17"/>
        <v>0</v>
      </c>
      <c r="FD17" s="198">
        <f t="shared" si="17"/>
        <v>0</v>
      </c>
      <c r="FE17" s="198">
        <f t="shared" si="17"/>
        <v>0</v>
      </c>
      <c r="FF17" s="198">
        <f t="shared" si="17"/>
        <v>0</v>
      </c>
      <c r="FG17" s="198">
        <f t="shared" si="17"/>
        <v>0</v>
      </c>
      <c r="FH17" s="198"/>
      <c r="FJ17" s="216">
        <f t="shared" si="18"/>
        <v>0</v>
      </c>
      <c r="FK17" s="216">
        <f t="shared" si="18"/>
        <v>0</v>
      </c>
      <c r="FL17" s="216">
        <f t="shared" si="18"/>
        <v>0</v>
      </c>
      <c r="FM17" s="216">
        <f t="shared" si="18"/>
        <v>0</v>
      </c>
      <c r="FN17" s="216">
        <f t="shared" si="18"/>
        <v>0</v>
      </c>
      <c r="FO17" s="216">
        <f t="shared" si="18"/>
        <v>0</v>
      </c>
      <c r="FP17" s="216">
        <f t="shared" si="18"/>
        <v>0</v>
      </c>
      <c r="FQ17" s="216">
        <f t="shared" si="18"/>
        <v>0</v>
      </c>
      <c r="FR17" s="216">
        <f t="shared" si="18"/>
        <v>0</v>
      </c>
      <c r="FS17" s="216">
        <f t="shared" si="18"/>
        <v>0</v>
      </c>
      <c r="FT17" s="216">
        <f t="shared" si="19"/>
        <v>0</v>
      </c>
      <c r="FU17" s="216">
        <f t="shared" si="19"/>
        <v>0</v>
      </c>
      <c r="FV17" s="216">
        <f t="shared" si="19"/>
        <v>0</v>
      </c>
      <c r="FW17" s="216">
        <f t="shared" si="19"/>
        <v>0</v>
      </c>
      <c r="FX17" s="216">
        <f t="shared" si="19"/>
        <v>0</v>
      </c>
      <c r="FY17" s="216">
        <f t="shared" si="19"/>
        <v>0</v>
      </c>
      <c r="FZ17" s="216">
        <f t="shared" si="19"/>
        <v>0</v>
      </c>
      <c r="GA17" s="216">
        <f t="shared" si="19"/>
        <v>0</v>
      </c>
      <c r="GB17" s="216">
        <f t="shared" si="19"/>
        <v>0</v>
      </c>
      <c r="GC17" s="216">
        <f t="shared" si="20"/>
        <v>0</v>
      </c>
      <c r="GD17" s="216">
        <f t="shared" si="20"/>
        <v>0</v>
      </c>
      <c r="GE17" s="216">
        <f t="shared" si="20"/>
        <v>0</v>
      </c>
      <c r="GF17" s="216">
        <f t="shared" si="20"/>
        <v>0</v>
      </c>
      <c r="GG17" s="216">
        <f t="shared" si="20"/>
        <v>0</v>
      </c>
      <c r="GH17" s="216">
        <f t="shared" si="20"/>
        <v>0</v>
      </c>
      <c r="GI17" s="216">
        <f t="shared" si="20"/>
        <v>0</v>
      </c>
      <c r="GJ17" s="216">
        <f t="shared" si="20"/>
        <v>0</v>
      </c>
    </row>
    <row r="18" spans="1:192" x14ac:dyDescent="0.25">
      <c r="A18" s="370" t="str">
        <f>IF(COUNTA(C18:CK$111),DA18,"")</f>
        <v/>
      </c>
      <c r="B18" s="224" t="s">
        <v>228</v>
      </c>
      <c r="C18" s="239"/>
      <c r="D18" s="224"/>
      <c r="E18" s="224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295"/>
      <c r="CL18" s="349"/>
      <c r="CM18" s="359" t="str">
        <f t="shared" si="21"/>
        <v>X</v>
      </c>
      <c r="CN18" s="2">
        <f t="shared" si="4"/>
        <v>0</v>
      </c>
      <c r="CO18" s="215">
        <f t="shared" si="22"/>
        <v>0</v>
      </c>
      <c r="CP18" s="198">
        <f t="shared" si="6"/>
        <v>0</v>
      </c>
      <c r="CQ18" s="216">
        <f t="shared" si="7"/>
        <v>0</v>
      </c>
      <c r="CR18" s="220">
        <f t="shared" si="8"/>
        <v>0</v>
      </c>
      <c r="CS18" s="216">
        <f t="shared" si="23"/>
        <v>0</v>
      </c>
      <c r="CT18" s="221" t="str">
        <f t="shared" si="10"/>
        <v>F</v>
      </c>
      <c r="CU18" s="216"/>
      <c r="CV18" s="216"/>
      <c r="CW18" s="216"/>
      <c r="CX18" s="216"/>
      <c r="CY18" s="216"/>
      <c r="CZ18" s="348" t="str">
        <f t="shared" si="11"/>
        <v/>
      </c>
      <c r="DA18" s="348">
        <v>7</v>
      </c>
      <c r="DB18" t="s">
        <v>29</v>
      </c>
      <c r="DC18" s="366" t="s">
        <v>406</v>
      </c>
      <c r="DD18" s="348"/>
      <c r="EA18" s="216"/>
      <c r="EB18" s="216"/>
      <c r="EC18" s="216"/>
      <c r="ED18" s="216"/>
      <c r="EE18" s="216"/>
      <c r="EF18" s="216"/>
      <c r="EG18" s="216"/>
      <c r="EH18" s="216">
        <f t="shared" si="12"/>
        <v>0</v>
      </c>
      <c r="EI18" s="216">
        <f t="shared" si="13"/>
        <v>0</v>
      </c>
      <c r="EJ18" s="216">
        <f t="shared" si="14"/>
        <v>0</v>
      </c>
      <c r="EK18" s="216">
        <f t="shared" si="15"/>
        <v>0</v>
      </c>
      <c r="EL18" s="216">
        <f t="shared" si="16"/>
        <v>0</v>
      </c>
      <c r="EM18" s="8"/>
      <c r="EN18" s="8"/>
      <c r="EO18" s="8"/>
      <c r="EP18" s="8"/>
      <c r="EQ18" s="8"/>
      <c r="ER18" s="8"/>
      <c r="ES18" s="198">
        <f t="shared" si="17"/>
        <v>0</v>
      </c>
      <c r="ET18" s="198">
        <f t="shared" si="17"/>
        <v>0</v>
      </c>
      <c r="EU18" s="198">
        <f t="shared" si="17"/>
        <v>0</v>
      </c>
      <c r="EV18" s="198">
        <f t="shared" si="17"/>
        <v>0</v>
      </c>
      <c r="EW18" s="198">
        <f t="shared" si="17"/>
        <v>0</v>
      </c>
      <c r="EX18" s="198">
        <f t="shared" si="17"/>
        <v>0</v>
      </c>
      <c r="EY18" s="198">
        <f t="shared" si="17"/>
        <v>0</v>
      </c>
      <c r="EZ18" s="198">
        <f t="shared" si="17"/>
        <v>0</v>
      </c>
      <c r="FA18" s="198">
        <f t="shared" si="17"/>
        <v>0</v>
      </c>
      <c r="FB18" s="198">
        <f t="shared" si="17"/>
        <v>0</v>
      </c>
      <c r="FC18" s="198">
        <f t="shared" si="17"/>
        <v>0</v>
      </c>
      <c r="FD18" s="198">
        <f t="shared" si="17"/>
        <v>0</v>
      </c>
      <c r="FE18" s="198">
        <f t="shared" si="17"/>
        <v>0</v>
      </c>
      <c r="FF18" s="198">
        <f t="shared" si="17"/>
        <v>0</v>
      </c>
      <c r="FG18" s="198">
        <f t="shared" si="17"/>
        <v>0</v>
      </c>
      <c r="FH18" s="198"/>
      <c r="FJ18" s="216">
        <f t="shared" si="18"/>
        <v>0</v>
      </c>
      <c r="FK18" s="216">
        <f t="shared" si="18"/>
        <v>0</v>
      </c>
      <c r="FL18" s="216">
        <f t="shared" si="18"/>
        <v>0</v>
      </c>
      <c r="FM18" s="216">
        <f t="shared" si="18"/>
        <v>0</v>
      </c>
      <c r="FN18" s="216">
        <f t="shared" si="18"/>
        <v>0</v>
      </c>
      <c r="FO18" s="216">
        <f t="shared" si="18"/>
        <v>0</v>
      </c>
      <c r="FP18" s="216">
        <f t="shared" si="18"/>
        <v>0</v>
      </c>
      <c r="FQ18" s="216">
        <f t="shared" si="18"/>
        <v>0</v>
      </c>
      <c r="FR18" s="216">
        <f t="shared" si="18"/>
        <v>0</v>
      </c>
      <c r="FS18" s="216">
        <f t="shared" si="18"/>
        <v>0</v>
      </c>
      <c r="FT18" s="216">
        <f t="shared" si="19"/>
        <v>0</v>
      </c>
      <c r="FU18" s="216">
        <f t="shared" si="19"/>
        <v>0</v>
      </c>
      <c r="FV18" s="216">
        <f t="shared" si="19"/>
        <v>0</v>
      </c>
      <c r="FW18" s="216">
        <f t="shared" si="19"/>
        <v>0</v>
      </c>
      <c r="FX18" s="216">
        <f t="shared" si="19"/>
        <v>0</v>
      </c>
      <c r="FY18" s="216">
        <f t="shared" si="19"/>
        <v>0</v>
      </c>
      <c r="FZ18" s="216">
        <f t="shared" si="19"/>
        <v>0</v>
      </c>
      <c r="GA18" s="216">
        <f t="shared" si="19"/>
        <v>0</v>
      </c>
      <c r="GB18" s="216">
        <f t="shared" si="19"/>
        <v>0</v>
      </c>
      <c r="GC18" s="216">
        <f t="shared" si="20"/>
        <v>0</v>
      </c>
      <c r="GD18" s="216">
        <f t="shared" si="20"/>
        <v>0</v>
      </c>
      <c r="GE18" s="216">
        <f t="shared" si="20"/>
        <v>0</v>
      </c>
      <c r="GF18" s="216">
        <f t="shared" si="20"/>
        <v>0</v>
      </c>
      <c r="GG18" s="216">
        <f t="shared" si="20"/>
        <v>0</v>
      </c>
      <c r="GH18" s="216">
        <f t="shared" si="20"/>
        <v>0</v>
      </c>
      <c r="GI18" s="216">
        <f t="shared" si="20"/>
        <v>0</v>
      </c>
      <c r="GJ18" s="216">
        <f t="shared" si="20"/>
        <v>0</v>
      </c>
    </row>
    <row r="19" spans="1:192" x14ac:dyDescent="0.25">
      <c r="A19" s="370" t="str">
        <f>IF(COUNTA(C19:CK$111),DA19,"")</f>
        <v/>
      </c>
      <c r="B19" s="224" t="s">
        <v>229</v>
      </c>
      <c r="C19" s="239"/>
      <c r="D19" s="224"/>
      <c r="E19" s="224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295"/>
      <c r="CL19" s="349"/>
      <c r="CM19" s="359" t="str">
        <f t="shared" si="21"/>
        <v>X</v>
      </c>
      <c r="CN19" s="2">
        <f t="shared" si="4"/>
        <v>0</v>
      </c>
      <c r="CO19" s="215">
        <f t="shared" si="22"/>
        <v>0</v>
      </c>
      <c r="CP19" s="198">
        <f t="shared" si="6"/>
        <v>0</v>
      </c>
      <c r="CQ19" s="216">
        <f t="shared" si="7"/>
        <v>0</v>
      </c>
      <c r="CR19" s="220">
        <f t="shared" si="8"/>
        <v>0</v>
      </c>
      <c r="CS19" s="216">
        <f t="shared" si="23"/>
        <v>0</v>
      </c>
      <c r="CT19" s="221" t="str">
        <f t="shared" si="10"/>
        <v>F</v>
      </c>
      <c r="CU19" s="216"/>
      <c r="CV19" s="216"/>
      <c r="CW19" s="216"/>
      <c r="CX19" s="216"/>
      <c r="CY19" s="216"/>
      <c r="CZ19" s="348" t="str">
        <f t="shared" si="11"/>
        <v/>
      </c>
      <c r="DA19" s="348">
        <v>8</v>
      </c>
      <c r="DB19" s="348" t="s">
        <v>5</v>
      </c>
      <c r="DC19" s="366" t="s">
        <v>407</v>
      </c>
      <c r="EA19" s="216"/>
      <c r="EB19" s="216"/>
      <c r="EC19" s="216"/>
      <c r="ED19" s="216"/>
      <c r="EE19" s="216"/>
      <c r="EF19" s="216"/>
      <c r="EG19" s="216"/>
      <c r="EH19" s="216">
        <f t="shared" si="12"/>
        <v>0</v>
      </c>
      <c r="EI19" s="216">
        <f t="shared" si="13"/>
        <v>0</v>
      </c>
      <c r="EJ19" s="216">
        <f t="shared" si="14"/>
        <v>0</v>
      </c>
      <c r="EK19" s="216">
        <f t="shared" si="15"/>
        <v>0</v>
      </c>
      <c r="EL19" s="216">
        <f t="shared" si="16"/>
        <v>0</v>
      </c>
      <c r="EM19" s="8"/>
      <c r="EN19" s="8"/>
      <c r="EO19" s="8"/>
      <c r="EP19" s="8"/>
      <c r="EQ19" s="8"/>
      <c r="ER19" s="8"/>
      <c r="ES19" s="198">
        <f t="shared" si="17"/>
        <v>0</v>
      </c>
      <c r="ET19" s="198">
        <f t="shared" si="17"/>
        <v>0</v>
      </c>
      <c r="EU19" s="198">
        <f t="shared" si="17"/>
        <v>0</v>
      </c>
      <c r="EV19" s="198">
        <f t="shared" si="17"/>
        <v>0</v>
      </c>
      <c r="EW19" s="198">
        <f t="shared" si="17"/>
        <v>0</v>
      </c>
      <c r="EX19" s="198">
        <f t="shared" si="17"/>
        <v>0</v>
      </c>
      <c r="EY19" s="198">
        <f t="shared" si="17"/>
        <v>0</v>
      </c>
      <c r="EZ19" s="198">
        <f t="shared" si="17"/>
        <v>0</v>
      </c>
      <c r="FA19" s="198">
        <f t="shared" si="17"/>
        <v>0</v>
      </c>
      <c r="FB19" s="198">
        <f t="shared" si="17"/>
        <v>0</v>
      </c>
      <c r="FC19" s="198">
        <f t="shared" si="17"/>
        <v>0</v>
      </c>
      <c r="FD19" s="198">
        <f t="shared" si="17"/>
        <v>0</v>
      </c>
      <c r="FE19" s="198">
        <f t="shared" si="17"/>
        <v>0</v>
      </c>
      <c r="FF19" s="198">
        <f t="shared" si="17"/>
        <v>0</v>
      </c>
      <c r="FG19" s="198">
        <f t="shared" si="17"/>
        <v>0</v>
      </c>
      <c r="FH19" s="198"/>
      <c r="FJ19" s="216">
        <f t="shared" si="18"/>
        <v>0</v>
      </c>
      <c r="FK19" s="216">
        <f t="shared" si="18"/>
        <v>0</v>
      </c>
      <c r="FL19" s="216">
        <f t="shared" si="18"/>
        <v>0</v>
      </c>
      <c r="FM19" s="216">
        <f t="shared" si="18"/>
        <v>0</v>
      </c>
      <c r="FN19" s="216">
        <f t="shared" si="18"/>
        <v>0</v>
      </c>
      <c r="FO19" s="216">
        <f t="shared" si="18"/>
        <v>0</v>
      </c>
      <c r="FP19" s="216">
        <f t="shared" si="18"/>
        <v>0</v>
      </c>
      <c r="FQ19" s="216">
        <f t="shared" si="18"/>
        <v>0</v>
      </c>
      <c r="FR19" s="216">
        <f t="shared" si="18"/>
        <v>0</v>
      </c>
      <c r="FS19" s="216">
        <f t="shared" si="18"/>
        <v>0</v>
      </c>
      <c r="FT19" s="216">
        <f t="shared" si="19"/>
        <v>0</v>
      </c>
      <c r="FU19" s="216">
        <f t="shared" si="19"/>
        <v>0</v>
      </c>
      <c r="FV19" s="216">
        <f t="shared" si="19"/>
        <v>0</v>
      </c>
      <c r="FW19" s="216">
        <f t="shared" si="19"/>
        <v>0</v>
      </c>
      <c r="FX19" s="216">
        <f t="shared" si="19"/>
        <v>0</v>
      </c>
      <c r="FY19" s="216">
        <f t="shared" si="19"/>
        <v>0</v>
      </c>
      <c r="FZ19" s="216">
        <f t="shared" si="19"/>
        <v>0</v>
      </c>
      <c r="GA19" s="216">
        <f t="shared" si="19"/>
        <v>0</v>
      </c>
      <c r="GB19" s="216">
        <f t="shared" si="19"/>
        <v>0</v>
      </c>
      <c r="GC19" s="216">
        <f t="shared" si="20"/>
        <v>0</v>
      </c>
      <c r="GD19" s="216">
        <f t="shared" si="20"/>
        <v>0</v>
      </c>
      <c r="GE19" s="216">
        <f t="shared" si="20"/>
        <v>0</v>
      </c>
      <c r="GF19" s="216">
        <f t="shared" si="20"/>
        <v>0</v>
      </c>
      <c r="GG19" s="216">
        <f t="shared" si="20"/>
        <v>0</v>
      </c>
      <c r="GH19" s="216">
        <f t="shared" si="20"/>
        <v>0</v>
      </c>
      <c r="GI19" s="216">
        <f t="shared" si="20"/>
        <v>0</v>
      </c>
      <c r="GJ19" s="216">
        <f t="shared" si="20"/>
        <v>0</v>
      </c>
    </row>
    <row r="20" spans="1:192" x14ac:dyDescent="0.25">
      <c r="A20" s="370" t="str">
        <f>IF(COUNTA(C20:CK$111),DA20,"")</f>
        <v/>
      </c>
      <c r="B20" s="224" t="s">
        <v>230</v>
      </c>
      <c r="C20" s="239"/>
      <c r="D20" s="224"/>
      <c r="E20" s="224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295"/>
      <c r="CL20" s="349"/>
      <c r="CM20" s="359" t="str">
        <f t="shared" si="21"/>
        <v>X</v>
      </c>
      <c r="CN20" s="2">
        <f t="shared" si="4"/>
        <v>0</v>
      </c>
      <c r="CO20" s="215">
        <f t="shared" si="22"/>
        <v>0</v>
      </c>
      <c r="CP20" s="198">
        <f t="shared" si="6"/>
        <v>0</v>
      </c>
      <c r="CQ20" s="216">
        <f t="shared" si="7"/>
        <v>0</v>
      </c>
      <c r="CR20" s="220">
        <f t="shared" si="8"/>
        <v>0</v>
      </c>
      <c r="CS20" s="216">
        <f t="shared" si="23"/>
        <v>0</v>
      </c>
      <c r="CT20" s="221" t="str">
        <f t="shared" si="10"/>
        <v>F</v>
      </c>
      <c r="CU20" s="216"/>
      <c r="CV20" s="216"/>
      <c r="CW20" s="216"/>
      <c r="CX20" s="216"/>
      <c r="CY20" s="216"/>
      <c r="CZ20" s="348" t="str">
        <f t="shared" si="11"/>
        <v/>
      </c>
      <c r="DA20" s="348">
        <v>9</v>
      </c>
      <c r="DB20" s="348" t="s">
        <v>30</v>
      </c>
      <c r="DC20" s="366" t="s">
        <v>408</v>
      </c>
      <c r="EA20" s="216"/>
      <c r="EB20" s="216"/>
      <c r="EC20" s="216"/>
      <c r="ED20" s="216"/>
      <c r="EE20" s="216"/>
      <c r="EF20" s="216"/>
      <c r="EG20" s="216"/>
      <c r="EH20" s="216">
        <f t="shared" si="12"/>
        <v>0</v>
      </c>
      <c r="EI20" s="216">
        <f t="shared" si="13"/>
        <v>0</v>
      </c>
      <c r="EJ20" s="216">
        <f t="shared" si="14"/>
        <v>0</v>
      </c>
      <c r="EK20" s="216">
        <f t="shared" si="15"/>
        <v>0</v>
      </c>
      <c r="EL20" s="216">
        <f t="shared" si="16"/>
        <v>0</v>
      </c>
      <c r="EM20" s="7"/>
      <c r="EN20" s="8"/>
      <c r="EO20" s="8"/>
      <c r="EP20" s="8"/>
      <c r="EQ20" s="8"/>
      <c r="ER20" s="8"/>
      <c r="ES20" s="198">
        <f t="shared" si="17"/>
        <v>0</v>
      </c>
      <c r="ET20" s="198">
        <f t="shared" si="17"/>
        <v>0</v>
      </c>
      <c r="EU20" s="198">
        <f t="shared" si="17"/>
        <v>0</v>
      </c>
      <c r="EV20" s="198">
        <f t="shared" si="17"/>
        <v>0</v>
      </c>
      <c r="EW20" s="198">
        <f t="shared" si="17"/>
        <v>0</v>
      </c>
      <c r="EX20" s="198">
        <f t="shared" si="17"/>
        <v>0</v>
      </c>
      <c r="EY20" s="198">
        <f t="shared" si="17"/>
        <v>0</v>
      </c>
      <c r="EZ20" s="198">
        <f t="shared" si="17"/>
        <v>0</v>
      </c>
      <c r="FA20" s="198">
        <f t="shared" si="17"/>
        <v>0</v>
      </c>
      <c r="FB20" s="198">
        <f t="shared" si="17"/>
        <v>0</v>
      </c>
      <c r="FC20" s="198">
        <f t="shared" si="17"/>
        <v>0</v>
      </c>
      <c r="FD20" s="198">
        <f t="shared" si="17"/>
        <v>0</v>
      </c>
      <c r="FE20" s="198">
        <f t="shared" si="17"/>
        <v>0</v>
      </c>
      <c r="FF20" s="198">
        <f t="shared" si="17"/>
        <v>0</v>
      </c>
      <c r="FG20" s="198">
        <f t="shared" si="17"/>
        <v>0</v>
      </c>
      <c r="FH20" s="198"/>
      <c r="FJ20" s="216">
        <f t="shared" si="18"/>
        <v>0</v>
      </c>
      <c r="FK20" s="216">
        <f t="shared" si="18"/>
        <v>0</v>
      </c>
      <c r="FL20" s="216">
        <f t="shared" si="18"/>
        <v>0</v>
      </c>
      <c r="FM20" s="216">
        <f t="shared" si="18"/>
        <v>0</v>
      </c>
      <c r="FN20" s="216">
        <f t="shared" si="18"/>
        <v>0</v>
      </c>
      <c r="FO20" s="216">
        <f t="shared" si="18"/>
        <v>0</v>
      </c>
      <c r="FP20" s="216">
        <f t="shared" si="18"/>
        <v>0</v>
      </c>
      <c r="FQ20" s="216">
        <f t="shared" si="18"/>
        <v>0</v>
      </c>
      <c r="FR20" s="216">
        <f t="shared" si="18"/>
        <v>0</v>
      </c>
      <c r="FS20" s="216">
        <f t="shared" si="18"/>
        <v>0</v>
      </c>
      <c r="FT20" s="216">
        <f t="shared" si="19"/>
        <v>0</v>
      </c>
      <c r="FU20" s="216">
        <f t="shared" si="19"/>
        <v>0</v>
      </c>
      <c r="FV20" s="216">
        <f t="shared" si="19"/>
        <v>0</v>
      </c>
      <c r="FW20" s="216">
        <f t="shared" si="19"/>
        <v>0</v>
      </c>
      <c r="FX20" s="216">
        <f t="shared" si="19"/>
        <v>0</v>
      </c>
      <c r="FY20" s="216">
        <f t="shared" si="19"/>
        <v>0</v>
      </c>
      <c r="FZ20" s="216">
        <f t="shared" si="19"/>
        <v>0</v>
      </c>
      <c r="GA20" s="216">
        <f t="shared" si="19"/>
        <v>0</v>
      </c>
      <c r="GB20" s="216">
        <f t="shared" si="19"/>
        <v>0</v>
      </c>
      <c r="GC20" s="216">
        <f t="shared" si="20"/>
        <v>0</v>
      </c>
      <c r="GD20" s="216">
        <f t="shared" si="20"/>
        <v>0</v>
      </c>
      <c r="GE20" s="216">
        <f t="shared" si="20"/>
        <v>0</v>
      </c>
      <c r="GF20" s="216">
        <f t="shared" si="20"/>
        <v>0</v>
      </c>
      <c r="GG20" s="216">
        <f t="shared" si="20"/>
        <v>0</v>
      </c>
      <c r="GH20" s="216">
        <f t="shared" si="20"/>
        <v>0</v>
      </c>
      <c r="GI20" s="216">
        <f t="shared" si="20"/>
        <v>0</v>
      </c>
      <c r="GJ20" s="216">
        <f t="shared" si="20"/>
        <v>0</v>
      </c>
    </row>
    <row r="21" spans="1:192" x14ac:dyDescent="0.25">
      <c r="A21" s="370" t="str">
        <f t="shared" ref="A21:A76" si="24">IF(COUNTA(C21:CK21),DA21,"")</f>
        <v/>
      </c>
      <c r="B21" s="224" t="s">
        <v>231</v>
      </c>
      <c r="C21" s="239"/>
      <c r="D21" s="224"/>
      <c r="E21" s="224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295"/>
      <c r="CL21" s="349"/>
      <c r="CM21" s="359" t="str">
        <f t="shared" si="21"/>
        <v>X</v>
      </c>
      <c r="CN21" s="2">
        <f t="shared" si="4"/>
        <v>0</v>
      </c>
      <c r="CO21" s="215">
        <f t="shared" si="22"/>
        <v>0</v>
      </c>
      <c r="CP21" s="198">
        <f t="shared" si="6"/>
        <v>0</v>
      </c>
      <c r="CQ21" s="216">
        <f t="shared" si="7"/>
        <v>0</v>
      </c>
      <c r="CR21" s="220">
        <f t="shared" si="8"/>
        <v>0</v>
      </c>
      <c r="CS21" s="216">
        <f t="shared" si="23"/>
        <v>0</v>
      </c>
      <c r="CT21" s="221" t="str">
        <f t="shared" si="10"/>
        <v>F</v>
      </c>
      <c r="CU21" s="216"/>
      <c r="CV21" s="216"/>
      <c r="CW21" s="216"/>
      <c r="CX21" s="216"/>
      <c r="CY21" s="216"/>
      <c r="CZ21" s="348" t="str">
        <f t="shared" si="11"/>
        <v/>
      </c>
      <c r="DA21" s="348">
        <v>10</v>
      </c>
      <c r="DB21" s="348" t="s">
        <v>4</v>
      </c>
      <c r="DC21" s="366" t="s">
        <v>409</v>
      </c>
      <c r="EA21" s="216"/>
      <c r="EB21" s="216"/>
      <c r="EC21" s="216"/>
      <c r="ED21" s="216"/>
      <c r="EE21" s="216"/>
      <c r="EF21" s="216"/>
      <c r="EG21" s="216"/>
      <c r="EH21" s="216">
        <f t="shared" si="12"/>
        <v>0</v>
      </c>
      <c r="EI21" s="216">
        <f t="shared" si="13"/>
        <v>0</v>
      </c>
      <c r="EJ21" s="216">
        <f t="shared" si="14"/>
        <v>0</v>
      </c>
      <c r="EK21" s="216">
        <f t="shared" si="15"/>
        <v>0</v>
      </c>
      <c r="EL21" s="216">
        <f t="shared" si="16"/>
        <v>0</v>
      </c>
      <c r="EM21" s="8"/>
      <c r="EN21" s="8"/>
      <c r="EO21" s="8"/>
      <c r="EP21" s="8"/>
      <c r="EQ21" s="8"/>
      <c r="ER21" s="8"/>
      <c r="ES21" s="198">
        <f t="shared" si="17"/>
        <v>0</v>
      </c>
      <c r="ET21" s="198">
        <f t="shared" si="17"/>
        <v>0</v>
      </c>
      <c r="EU21" s="198">
        <f t="shared" si="17"/>
        <v>0</v>
      </c>
      <c r="EV21" s="198">
        <f t="shared" si="17"/>
        <v>0</v>
      </c>
      <c r="EW21" s="198">
        <f t="shared" si="17"/>
        <v>0</v>
      </c>
      <c r="EX21" s="198">
        <f t="shared" si="17"/>
        <v>0</v>
      </c>
      <c r="EY21" s="198">
        <f t="shared" si="17"/>
        <v>0</v>
      </c>
      <c r="EZ21" s="198">
        <f t="shared" si="17"/>
        <v>0</v>
      </c>
      <c r="FA21" s="198">
        <f t="shared" si="17"/>
        <v>0</v>
      </c>
      <c r="FB21" s="198">
        <f t="shared" si="17"/>
        <v>0</v>
      </c>
      <c r="FC21" s="198">
        <f t="shared" si="17"/>
        <v>0</v>
      </c>
      <c r="FD21" s="198">
        <f t="shared" si="17"/>
        <v>0</v>
      </c>
      <c r="FE21" s="198">
        <f t="shared" si="17"/>
        <v>0</v>
      </c>
      <c r="FF21" s="198">
        <f t="shared" si="17"/>
        <v>0</v>
      </c>
      <c r="FG21" s="198">
        <f t="shared" si="17"/>
        <v>0</v>
      </c>
      <c r="FH21" s="198"/>
      <c r="FJ21" s="216">
        <f t="shared" si="18"/>
        <v>0</v>
      </c>
      <c r="FK21" s="216">
        <f t="shared" si="18"/>
        <v>0</v>
      </c>
      <c r="FL21" s="216">
        <f t="shared" si="18"/>
        <v>0</v>
      </c>
      <c r="FM21" s="216">
        <f t="shared" si="18"/>
        <v>0</v>
      </c>
      <c r="FN21" s="216">
        <f t="shared" si="18"/>
        <v>0</v>
      </c>
      <c r="FO21" s="216">
        <f t="shared" si="18"/>
        <v>0</v>
      </c>
      <c r="FP21" s="216">
        <f t="shared" si="18"/>
        <v>0</v>
      </c>
      <c r="FQ21" s="216">
        <f t="shared" si="18"/>
        <v>0</v>
      </c>
      <c r="FR21" s="216">
        <f t="shared" si="18"/>
        <v>0</v>
      </c>
      <c r="FS21" s="216">
        <f t="shared" si="18"/>
        <v>0</v>
      </c>
      <c r="FT21" s="216">
        <f t="shared" si="19"/>
        <v>0</v>
      </c>
      <c r="FU21" s="216">
        <f t="shared" si="19"/>
        <v>0</v>
      </c>
      <c r="FV21" s="216">
        <f t="shared" si="19"/>
        <v>0</v>
      </c>
      <c r="FW21" s="216">
        <f t="shared" si="19"/>
        <v>0</v>
      </c>
      <c r="FX21" s="216">
        <f t="shared" si="19"/>
        <v>0</v>
      </c>
      <c r="FY21" s="216">
        <f t="shared" si="19"/>
        <v>0</v>
      </c>
      <c r="FZ21" s="216">
        <f t="shared" si="19"/>
        <v>0</v>
      </c>
      <c r="GA21" s="216">
        <f t="shared" si="19"/>
        <v>0</v>
      </c>
      <c r="GB21" s="216">
        <f t="shared" si="19"/>
        <v>0</v>
      </c>
      <c r="GC21" s="216">
        <f t="shared" si="20"/>
        <v>0</v>
      </c>
      <c r="GD21" s="216">
        <f t="shared" si="20"/>
        <v>0</v>
      </c>
      <c r="GE21" s="216">
        <f t="shared" si="20"/>
        <v>0</v>
      </c>
      <c r="GF21" s="216">
        <f t="shared" si="20"/>
        <v>0</v>
      </c>
      <c r="GG21" s="216">
        <f t="shared" si="20"/>
        <v>0</v>
      </c>
      <c r="GH21" s="216">
        <f t="shared" si="20"/>
        <v>0</v>
      </c>
      <c r="GI21" s="216">
        <f t="shared" si="20"/>
        <v>0</v>
      </c>
      <c r="GJ21" s="216">
        <f t="shared" si="20"/>
        <v>0</v>
      </c>
    </row>
    <row r="22" spans="1:192" x14ac:dyDescent="0.25">
      <c r="A22" s="370" t="str">
        <f t="shared" si="24"/>
        <v/>
      </c>
      <c r="B22" s="224" t="s">
        <v>232</v>
      </c>
      <c r="C22" s="239"/>
      <c r="D22" s="224"/>
      <c r="E22" s="224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295"/>
      <c r="CL22" s="349"/>
      <c r="CM22" s="359" t="str">
        <f t="shared" si="21"/>
        <v>X</v>
      </c>
      <c r="CN22" s="2">
        <f t="shared" si="4"/>
        <v>0</v>
      </c>
      <c r="CO22" s="215">
        <f t="shared" si="22"/>
        <v>0</v>
      </c>
      <c r="CP22" s="198">
        <f t="shared" si="6"/>
        <v>0</v>
      </c>
      <c r="CQ22" s="216">
        <f t="shared" si="7"/>
        <v>0</v>
      </c>
      <c r="CR22" s="220">
        <f t="shared" si="8"/>
        <v>0</v>
      </c>
      <c r="CS22" s="216">
        <f t="shared" si="23"/>
        <v>0</v>
      </c>
      <c r="CT22" s="221" t="str">
        <f t="shared" si="10"/>
        <v>F</v>
      </c>
      <c r="CU22" s="216"/>
      <c r="CV22" s="216"/>
      <c r="CW22" s="216"/>
      <c r="CX22" s="216"/>
      <c r="CY22" s="216"/>
      <c r="CZ22" s="348" t="str">
        <f t="shared" si="11"/>
        <v/>
      </c>
      <c r="DA22" s="348">
        <v>11</v>
      </c>
      <c r="DB22" s="348" t="s">
        <v>250</v>
      </c>
      <c r="DC22" s="366" t="s">
        <v>410</v>
      </c>
      <c r="EA22" s="216"/>
      <c r="EB22" s="216"/>
      <c r="EC22" s="216"/>
      <c r="ED22" s="216"/>
      <c r="EE22" s="216"/>
      <c r="EF22" s="216"/>
      <c r="EG22" s="216"/>
      <c r="EH22" s="216">
        <f t="shared" si="12"/>
        <v>0</v>
      </c>
      <c r="EI22" s="216">
        <f t="shared" si="13"/>
        <v>0</v>
      </c>
      <c r="EJ22" s="216">
        <f t="shared" si="14"/>
        <v>0</v>
      </c>
      <c r="EK22" s="216">
        <f t="shared" si="15"/>
        <v>0</v>
      </c>
      <c r="EL22" s="216">
        <f t="shared" si="16"/>
        <v>0</v>
      </c>
      <c r="EM22" s="9"/>
      <c r="EN22" s="8"/>
      <c r="EO22" s="8"/>
      <c r="EP22" s="8"/>
      <c r="EQ22" s="8"/>
      <c r="ER22" s="8"/>
      <c r="ES22" s="198">
        <f t="shared" ref="ES22:FG31" si="25">SUMIF($F$10:$CM$10,ES$10,$F22:$CM22)</f>
        <v>0</v>
      </c>
      <c r="ET22" s="198">
        <f t="shared" si="25"/>
        <v>0</v>
      </c>
      <c r="EU22" s="198">
        <f t="shared" si="25"/>
        <v>0</v>
      </c>
      <c r="EV22" s="198">
        <f t="shared" si="25"/>
        <v>0</v>
      </c>
      <c r="EW22" s="198">
        <f t="shared" si="25"/>
        <v>0</v>
      </c>
      <c r="EX22" s="198">
        <f t="shared" si="25"/>
        <v>0</v>
      </c>
      <c r="EY22" s="198">
        <f t="shared" si="25"/>
        <v>0</v>
      </c>
      <c r="EZ22" s="198">
        <f t="shared" si="25"/>
        <v>0</v>
      </c>
      <c r="FA22" s="198">
        <f t="shared" si="25"/>
        <v>0</v>
      </c>
      <c r="FB22" s="198">
        <f t="shared" si="25"/>
        <v>0</v>
      </c>
      <c r="FC22" s="198">
        <f t="shared" si="25"/>
        <v>0</v>
      </c>
      <c r="FD22" s="198">
        <f t="shared" si="25"/>
        <v>0</v>
      </c>
      <c r="FE22" s="198">
        <f t="shared" si="25"/>
        <v>0</v>
      </c>
      <c r="FF22" s="198">
        <f t="shared" si="25"/>
        <v>0</v>
      </c>
      <c r="FG22" s="198">
        <f t="shared" si="25"/>
        <v>0</v>
      </c>
      <c r="FH22" s="198"/>
      <c r="FJ22" s="216">
        <f t="shared" ref="FJ22:FS31" si="26">SUMIF($F$5:$CM$5,FJ$11,$F22:$CM22)</f>
        <v>0</v>
      </c>
      <c r="FK22" s="216">
        <f t="shared" si="26"/>
        <v>0</v>
      </c>
      <c r="FL22" s="216">
        <f t="shared" si="26"/>
        <v>0</v>
      </c>
      <c r="FM22" s="216">
        <f t="shared" si="26"/>
        <v>0</v>
      </c>
      <c r="FN22" s="216">
        <f t="shared" si="26"/>
        <v>0</v>
      </c>
      <c r="FO22" s="216">
        <f t="shared" si="26"/>
        <v>0</v>
      </c>
      <c r="FP22" s="216">
        <f t="shared" si="26"/>
        <v>0</v>
      </c>
      <c r="FQ22" s="216">
        <f t="shared" si="26"/>
        <v>0</v>
      </c>
      <c r="FR22" s="216">
        <f t="shared" si="26"/>
        <v>0</v>
      </c>
      <c r="FS22" s="216">
        <f t="shared" si="26"/>
        <v>0</v>
      </c>
      <c r="FT22" s="216">
        <f t="shared" ref="FT22:GB31" si="27">SUMIF($F$5:$CM$5,FT$11,$F22:$CM22)</f>
        <v>0</v>
      </c>
      <c r="FU22" s="216">
        <f t="shared" si="27"/>
        <v>0</v>
      </c>
      <c r="FV22" s="216">
        <f t="shared" si="27"/>
        <v>0</v>
      </c>
      <c r="FW22" s="216">
        <f t="shared" si="27"/>
        <v>0</v>
      </c>
      <c r="FX22" s="216">
        <f t="shared" si="27"/>
        <v>0</v>
      </c>
      <c r="FY22" s="216">
        <f t="shared" si="27"/>
        <v>0</v>
      </c>
      <c r="FZ22" s="216">
        <f t="shared" si="27"/>
        <v>0</v>
      </c>
      <c r="GA22" s="216">
        <f t="shared" si="27"/>
        <v>0</v>
      </c>
      <c r="GB22" s="216">
        <f t="shared" si="27"/>
        <v>0</v>
      </c>
      <c r="GC22" s="216">
        <f t="shared" ref="GC22:GJ31" si="28">SUMIF($F$6:$CM$6,GC$11,$F22:$CM22)</f>
        <v>0</v>
      </c>
      <c r="GD22" s="216">
        <f t="shared" si="28"/>
        <v>0</v>
      </c>
      <c r="GE22" s="216">
        <f t="shared" si="28"/>
        <v>0</v>
      </c>
      <c r="GF22" s="216">
        <f t="shared" si="28"/>
        <v>0</v>
      </c>
      <c r="GG22" s="216">
        <f t="shared" si="28"/>
        <v>0</v>
      </c>
      <c r="GH22" s="216">
        <f t="shared" si="28"/>
        <v>0</v>
      </c>
      <c r="GI22" s="216">
        <f t="shared" si="28"/>
        <v>0</v>
      </c>
      <c r="GJ22" s="216">
        <f t="shared" si="28"/>
        <v>0</v>
      </c>
    </row>
    <row r="23" spans="1:192" x14ac:dyDescent="0.25">
      <c r="A23" s="370" t="str">
        <f t="shared" si="24"/>
        <v/>
      </c>
      <c r="B23" s="224" t="s">
        <v>233</v>
      </c>
      <c r="C23" s="239"/>
      <c r="D23" s="224"/>
      <c r="E23" s="224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295"/>
      <c r="CL23" s="349"/>
      <c r="CM23" s="359" t="str">
        <f t="shared" si="21"/>
        <v>X</v>
      </c>
      <c r="CN23" s="2">
        <f t="shared" si="4"/>
        <v>0</v>
      </c>
      <c r="CO23" s="215">
        <f t="shared" si="22"/>
        <v>0</v>
      </c>
      <c r="CP23" s="198">
        <f t="shared" si="6"/>
        <v>0</v>
      </c>
      <c r="CQ23" s="216">
        <f t="shared" si="7"/>
        <v>0</v>
      </c>
      <c r="CR23" s="220">
        <f t="shared" si="8"/>
        <v>0</v>
      </c>
      <c r="CS23" s="216">
        <f t="shared" si="23"/>
        <v>0</v>
      </c>
      <c r="CT23" s="221" t="str">
        <f t="shared" si="10"/>
        <v>F</v>
      </c>
      <c r="CU23" s="216"/>
      <c r="CV23" s="216"/>
      <c r="CW23" s="216"/>
      <c r="CX23" s="216"/>
      <c r="CY23" s="216"/>
      <c r="CZ23" s="348" t="str">
        <f t="shared" si="11"/>
        <v/>
      </c>
      <c r="DA23" s="348">
        <v>12</v>
      </c>
      <c r="DC23" s="366" t="s">
        <v>411</v>
      </c>
      <c r="EA23" s="216"/>
      <c r="EB23" s="216"/>
      <c r="EC23" s="216"/>
      <c r="ED23" s="216"/>
      <c r="EE23" s="216"/>
      <c r="EF23" s="216"/>
      <c r="EG23" s="216"/>
      <c r="EH23" s="216">
        <f t="shared" si="12"/>
        <v>0</v>
      </c>
      <c r="EI23" s="216">
        <f t="shared" si="13"/>
        <v>0</v>
      </c>
      <c r="EJ23" s="216">
        <f t="shared" si="14"/>
        <v>0</v>
      </c>
      <c r="EK23" s="216">
        <f t="shared" si="15"/>
        <v>0</v>
      </c>
      <c r="EL23" s="216">
        <f t="shared" si="16"/>
        <v>0</v>
      </c>
      <c r="EM23" s="9"/>
      <c r="EN23" s="8"/>
      <c r="EO23" s="8"/>
      <c r="EP23" s="8"/>
      <c r="EQ23" s="8"/>
      <c r="ER23" s="8"/>
      <c r="ES23" s="198">
        <f t="shared" si="25"/>
        <v>0</v>
      </c>
      <c r="ET23" s="198">
        <f t="shared" si="25"/>
        <v>0</v>
      </c>
      <c r="EU23" s="198">
        <f t="shared" si="25"/>
        <v>0</v>
      </c>
      <c r="EV23" s="198">
        <f t="shared" si="25"/>
        <v>0</v>
      </c>
      <c r="EW23" s="198">
        <f t="shared" si="25"/>
        <v>0</v>
      </c>
      <c r="EX23" s="198">
        <f t="shared" si="25"/>
        <v>0</v>
      </c>
      <c r="EY23" s="198">
        <f t="shared" si="25"/>
        <v>0</v>
      </c>
      <c r="EZ23" s="198">
        <f t="shared" si="25"/>
        <v>0</v>
      </c>
      <c r="FA23" s="198">
        <f t="shared" si="25"/>
        <v>0</v>
      </c>
      <c r="FB23" s="198">
        <f t="shared" si="25"/>
        <v>0</v>
      </c>
      <c r="FC23" s="198">
        <f t="shared" si="25"/>
        <v>0</v>
      </c>
      <c r="FD23" s="198">
        <f t="shared" si="25"/>
        <v>0</v>
      </c>
      <c r="FE23" s="198">
        <f t="shared" si="25"/>
        <v>0</v>
      </c>
      <c r="FF23" s="198">
        <f t="shared" si="25"/>
        <v>0</v>
      </c>
      <c r="FG23" s="198">
        <f t="shared" si="25"/>
        <v>0</v>
      </c>
      <c r="FH23" s="198"/>
      <c r="FJ23" s="216">
        <f t="shared" si="26"/>
        <v>0</v>
      </c>
      <c r="FK23" s="216">
        <f t="shared" si="26"/>
        <v>0</v>
      </c>
      <c r="FL23" s="216">
        <f t="shared" si="26"/>
        <v>0</v>
      </c>
      <c r="FM23" s="216">
        <f t="shared" si="26"/>
        <v>0</v>
      </c>
      <c r="FN23" s="216">
        <f t="shared" si="26"/>
        <v>0</v>
      </c>
      <c r="FO23" s="216">
        <f t="shared" si="26"/>
        <v>0</v>
      </c>
      <c r="FP23" s="216">
        <f t="shared" si="26"/>
        <v>0</v>
      </c>
      <c r="FQ23" s="216">
        <f t="shared" si="26"/>
        <v>0</v>
      </c>
      <c r="FR23" s="216">
        <f t="shared" si="26"/>
        <v>0</v>
      </c>
      <c r="FS23" s="216">
        <f t="shared" si="26"/>
        <v>0</v>
      </c>
      <c r="FT23" s="216">
        <f t="shared" si="27"/>
        <v>0</v>
      </c>
      <c r="FU23" s="216">
        <f t="shared" si="27"/>
        <v>0</v>
      </c>
      <c r="FV23" s="216">
        <f t="shared" si="27"/>
        <v>0</v>
      </c>
      <c r="FW23" s="216">
        <f t="shared" si="27"/>
        <v>0</v>
      </c>
      <c r="FX23" s="216">
        <f t="shared" si="27"/>
        <v>0</v>
      </c>
      <c r="FY23" s="216">
        <f t="shared" si="27"/>
        <v>0</v>
      </c>
      <c r="FZ23" s="216">
        <f t="shared" si="27"/>
        <v>0</v>
      </c>
      <c r="GA23" s="216">
        <f t="shared" si="27"/>
        <v>0</v>
      </c>
      <c r="GB23" s="216">
        <f t="shared" si="27"/>
        <v>0</v>
      </c>
      <c r="GC23" s="216">
        <f t="shared" si="28"/>
        <v>0</v>
      </c>
      <c r="GD23" s="216">
        <f t="shared" si="28"/>
        <v>0</v>
      </c>
      <c r="GE23" s="216">
        <f t="shared" si="28"/>
        <v>0</v>
      </c>
      <c r="GF23" s="216">
        <f t="shared" si="28"/>
        <v>0</v>
      </c>
      <c r="GG23" s="216">
        <f t="shared" si="28"/>
        <v>0</v>
      </c>
      <c r="GH23" s="216">
        <f t="shared" si="28"/>
        <v>0</v>
      </c>
      <c r="GI23" s="216">
        <f t="shared" si="28"/>
        <v>0</v>
      </c>
      <c r="GJ23" s="216">
        <f t="shared" si="28"/>
        <v>0</v>
      </c>
    </row>
    <row r="24" spans="1:192" x14ac:dyDescent="0.25">
      <c r="A24" s="370" t="str">
        <f t="shared" si="24"/>
        <v/>
      </c>
      <c r="B24" s="224" t="s">
        <v>234</v>
      </c>
      <c r="C24" s="239"/>
      <c r="D24" s="224"/>
      <c r="E24" s="224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295"/>
      <c r="CL24" s="349"/>
      <c r="CM24" s="359" t="str">
        <f t="shared" si="21"/>
        <v>X</v>
      </c>
      <c r="CN24" s="2">
        <f t="shared" si="4"/>
        <v>0</v>
      </c>
      <c r="CO24" s="215">
        <f t="shared" si="22"/>
        <v>0</v>
      </c>
      <c r="CP24" s="198">
        <f t="shared" si="6"/>
        <v>0</v>
      </c>
      <c r="CQ24" s="216">
        <f t="shared" si="7"/>
        <v>0</v>
      </c>
      <c r="CR24" s="220">
        <f t="shared" si="8"/>
        <v>0</v>
      </c>
      <c r="CS24" s="216">
        <f t="shared" si="23"/>
        <v>0</v>
      </c>
      <c r="CT24" s="221" t="str">
        <f t="shared" si="10"/>
        <v>F</v>
      </c>
      <c r="CU24" s="216"/>
      <c r="CV24" s="216"/>
      <c r="CW24" s="216"/>
      <c r="CX24" s="216"/>
      <c r="CY24" s="216"/>
      <c r="CZ24" s="348" t="str">
        <f t="shared" si="11"/>
        <v/>
      </c>
      <c r="DA24" s="348">
        <v>13</v>
      </c>
      <c r="DC24" s="366" t="s">
        <v>412</v>
      </c>
      <c r="EA24" s="216"/>
      <c r="EB24" s="216"/>
      <c r="EC24" s="216"/>
      <c r="ED24" s="216"/>
      <c r="EE24" s="216"/>
      <c r="EF24" s="216"/>
      <c r="EG24" s="216"/>
      <c r="EH24" s="216">
        <f t="shared" si="12"/>
        <v>0</v>
      </c>
      <c r="EI24" s="216">
        <f t="shared" si="13"/>
        <v>0</v>
      </c>
      <c r="EJ24" s="216">
        <f t="shared" si="14"/>
        <v>0</v>
      </c>
      <c r="EK24" s="216">
        <f t="shared" si="15"/>
        <v>0</v>
      </c>
      <c r="EL24" s="216">
        <f t="shared" si="16"/>
        <v>0</v>
      </c>
      <c r="EM24" s="8"/>
      <c r="EN24" s="8"/>
      <c r="EO24" s="8"/>
      <c r="EP24" s="8"/>
      <c r="EQ24" s="8"/>
      <c r="ER24" s="8"/>
      <c r="ES24" s="198">
        <f t="shared" si="25"/>
        <v>0</v>
      </c>
      <c r="ET24" s="198">
        <f t="shared" si="25"/>
        <v>0</v>
      </c>
      <c r="EU24" s="198">
        <f t="shared" si="25"/>
        <v>0</v>
      </c>
      <c r="EV24" s="198">
        <f t="shared" si="25"/>
        <v>0</v>
      </c>
      <c r="EW24" s="198">
        <f t="shared" si="25"/>
        <v>0</v>
      </c>
      <c r="EX24" s="198">
        <f t="shared" si="25"/>
        <v>0</v>
      </c>
      <c r="EY24" s="198">
        <f t="shared" si="25"/>
        <v>0</v>
      </c>
      <c r="EZ24" s="198">
        <f t="shared" si="25"/>
        <v>0</v>
      </c>
      <c r="FA24" s="198">
        <f t="shared" si="25"/>
        <v>0</v>
      </c>
      <c r="FB24" s="198">
        <f t="shared" si="25"/>
        <v>0</v>
      </c>
      <c r="FC24" s="198">
        <f t="shared" si="25"/>
        <v>0</v>
      </c>
      <c r="FD24" s="198">
        <f t="shared" si="25"/>
        <v>0</v>
      </c>
      <c r="FE24" s="198">
        <f t="shared" si="25"/>
        <v>0</v>
      </c>
      <c r="FF24" s="198">
        <f t="shared" si="25"/>
        <v>0</v>
      </c>
      <c r="FG24" s="198">
        <f t="shared" si="25"/>
        <v>0</v>
      </c>
      <c r="FH24" s="198"/>
      <c r="FJ24" s="216">
        <f t="shared" si="26"/>
        <v>0</v>
      </c>
      <c r="FK24" s="216">
        <f t="shared" si="26"/>
        <v>0</v>
      </c>
      <c r="FL24" s="216">
        <f t="shared" si="26"/>
        <v>0</v>
      </c>
      <c r="FM24" s="216">
        <f t="shared" si="26"/>
        <v>0</v>
      </c>
      <c r="FN24" s="216">
        <f t="shared" si="26"/>
        <v>0</v>
      </c>
      <c r="FO24" s="216">
        <f t="shared" si="26"/>
        <v>0</v>
      </c>
      <c r="FP24" s="216">
        <f t="shared" si="26"/>
        <v>0</v>
      </c>
      <c r="FQ24" s="216">
        <f t="shared" si="26"/>
        <v>0</v>
      </c>
      <c r="FR24" s="216">
        <f t="shared" si="26"/>
        <v>0</v>
      </c>
      <c r="FS24" s="216">
        <f t="shared" si="26"/>
        <v>0</v>
      </c>
      <c r="FT24" s="216">
        <f t="shared" si="27"/>
        <v>0</v>
      </c>
      <c r="FU24" s="216">
        <f t="shared" si="27"/>
        <v>0</v>
      </c>
      <c r="FV24" s="216">
        <f t="shared" si="27"/>
        <v>0</v>
      </c>
      <c r="FW24" s="216">
        <f t="shared" si="27"/>
        <v>0</v>
      </c>
      <c r="FX24" s="216">
        <f t="shared" si="27"/>
        <v>0</v>
      </c>
      <c r="FY24" s="216">
        <f t="shared" si="27"/>
        <v>0</v>
      </c>
      <c r="FZ24" s="216">
        <f t="shared" si="27"/>
        <v>0</v>
      </c>
      <c r="GA24" s="216">
        <f t="shared" si="27"/>
        <v>0</v>
      </c>
      <c r="GB24" s="216">
        <f t="shared" si="27"/>
        <v>0</v>
      </c>
      <c r="GC24" s="216">
        <f t="shared" si="28"/>
        <v>0</v>
      </c>
      <c r="GD24" s="216">
        <f t="shared" si="28"/>
        <v>0</v>
      </c>
      <c r="GE24" s="216">
        <f t="shared" si="28"/>
        <v>0</v>
      </c>
      <c r="GF24" s="216">
        <f t="shared" si="28"/>
        <v>0</v>
      </c>
      <c r="GG24" s="216">
        <f t="shared" si="28"/>
        <v>0</v>
      </c>
      <c r="GH24" s="216">
        <f t="shared" si="28"/>
        <v>0</v>
      </c>
      <c r="GI24" s="216">
        <f t="shared" si="28"/>
        <v>0</v>
      </c>
      <c r="GJ24" s="216">
        <f t="shared" si="28"/>
        <v>0</v>
      </c>
    </row>
    <row r="25" spans="1:192" x14ac:dyDescent="0.25">
      <c r="A25" s="370" t="str">
        <f t="shared" si="24"/>
        <v/>
      </c>
      <c r="B25" s="224" t="s">
        <v>235</v>
      </c>
      <c r="C25" s="239"/>
      <c r="D25" s="224"/>
      <c r="E25" s="224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295"/>
      <c r="CL25" s="349"/>
      <c r="CM25" s="359" t="str">
        <f t="shared" si="21"/>
        <v>X</v>
      </c>
      <c r="CN25" s="2">
        <f t="shared" si="4"/>
        <v>0</v>
      </c>
      <c r="CO25" s="215">
        <f t="shared" si="22"/>
        <v>0</v>
      </c>
      <c r="CP25" s="198">
        <f t="shared" si="6"/>
        <v>0</v>
      </c>
      <c r="CQ25" s="216">
        <f t="shared" si="7"/>
        <v>0</v>
      </c>
      <c r="CR25" s="220">
        <f t="shared" si="8"/>
        <v>0</v>
      </c>
      <c r="CS25" s="216">
        <f t="shared" si="23"/>
        <v>0</v>
      </c>
      <c r="CT25" s="221" t="str">
        <f t="shared" si="10"/>
        <v>F</v>
      </c>
      <c r="CU25" s="216"/>
      <c r="CV25" s="216"/>
      <c r="CW25" s="216"/>
      <c r="CX25" s="216"/>
      <c r="CY25" s="216"/>
      <c r="CZ25" s="348" t="str">
        <f t="shared" si="11"/>
        <v/>
      </c>
      <c r="DA25" s="348">
        <v>14</v>
      </c>
      <c r="DC25" s="366" t="s">
        <v>413</v>
      </c>
      <c r="EA25" s="216"/>
      <c r="EB25" s="216"/>
      <c r="EC25" s="216"/>
      <c r="ED25" s="216"/>
      <c r="EE25" s="216"/>
      <c r="EF25" s="216"/>
      <c r="EG25" s="216"/>
      <c r="EH25" s="216">
        <f t="shared" si="12"/>
        <v>0</v>
      </c>
      <c r="EI25" s="216">
        <f t="shared" si="13"/>
        <v>0</v>
      </c>
      <c r="EJ25" s="216">
        <f t="shared" si="14"/>
        <v>0</v>
      </c>
      <c r="EK25" s="216">
        <f t="shared" si="15"/>
        <v>0</v>
      </c>
      <c r="EL25" s="216">
        <f t="shared" si="16"/>
        <v>0</v>
      </c>
      <c r="EM25" s="7"/>
      <c r="EN25" s="8"/>
      <c r="EO25" s="8"/>
      <c r="EP25" s="8"/>
      <c r="EQ25" s="8"/>
      <c r="ER25" s="8"/>
      <c r="ES25" s="198">
        <f t="shared" si="25"/>
        <v>0</v>
      </c>
      <c r="ET25" s="198">
        <f t="shared" si="25"/>
        <v>0</v>
      </c>
      <c r="EU25" s="198">
        <f t="shared" si="25"/>
        <v>0</v>
      </c>
      <c r="EV25" s="198">
        <f t="shared" si="25"/>
        <v>0</v>
      </c>
      <c r="EW25" s="198">
        <f t="shared" si="25"/>
        <v>0</v>
      </c>
      <c r="EX25" s="198">
        <f t="shared" si="25"/>
        <v>0</v>
      </c>
      <c r="EY25" s="198">
        <f t="shared" si="25"/>
        <v>0</v>
      </c>
      <c r="EZ25" s="198">
        <f t="shared" si="25"/>
        <v>0</v>
      </c>
      <c r="FA25" s="198">
        <f t="shared" si="25"/>
        <v>0</v>
      </c>
      <c r="FB25" s="198">
        <f t="shared" si="25"/>
        <v>0</v>
      </c>
      <c r="FC25" s="198">
        <f t="shared" si="25"/>
        <v>0</v>
      </c>
      <c r="FD25" s="198">
        <f t="shared" si="25"/>
        <v>0</v>
      </c>
      <c r="FE25" s="198">
        <f t="shared" si="25"/>
        <v>0</v>
      </c>
      <c r="FF25" s="198">
        <f t="shared" si="25"/>
        <v>0</v>
      </c>
      <c r="FG25" s="198">
        <f t="shared" si="25"/>
        <v>0</v>
      </c>
      <c r="FH25" s="198"/>
      <c r="FJ25" s="216">
        <f t="shared" si="26"/>
        <v>0</v>
      </c>
      <c r="FK25" s="216">
        <f t="shared" si="26"/>
        <v>0</v>
      </c>
      <c r="FL25" s="216">
        <f t="shared" si="26"/>
        <v>0</v>
      </c>
      <c r="FM25" s="216">
        <f t="shared" si="26"/>
        <v>0</v>
      </c>
      <c r="FN25" s="216">
        <f t="shared" si="26"/>
        <v>0</v>
      </c>
      <c r="FO25" s="216">
        <f t="shared" si="26"/>
        <v>0</v>
      </c>
      <c r="FP25" s="216">
        <f t="shared" si="26"/>
        <v>0</v>
      </c>
      <c r="FQ25" s="216">
        <f t="shared" si="26"/>
        <v>0</v>
      </c>
      <c r="FR25" s="216">
        <f t="shared" si="26"/>
        <v>0</v>
      </c>
      <c r="FS25" s="216">
        <f t="shared" si="26"/>
        <v>0</v>
      </c>
      <c r="FT25" s="216">
        <f t="shared" si="27"/>
        <v>0</v>
      </c>
      <c r="FU25" s="216">
        <f t="shared" si="27"/>
        <v>0</v>
      </c>
      <c r="FV25" s="216">
        <f t="shared" si="27"/>
        <v>0</v>
      </c>
      <c r="FW25" s="216">
        <f t="shared" si="27"/>
        <v>0</v>
      </c>
      <c r="FX25" s="216">
        <f t="shared" si="27"/>
        <v>0</v>
      </c>
      <c r="FY25" s="216">
        <f t="shared" si="27"/>
        <v>0</v>
      </c>
      <c r="FZ25" s="216">
        <f t="shared" si="27"/>
        <v>0</v>
      </c>
      <c r="GA25" s="216">
        <f t="shared" si="27"/>
        <v>0</v>
      </c>
      <c r="GB25" s="216">
        <f t="shared" si="27"/>
        <v>0</v>
      </c>
      <c r="GC25" s="216">
        <f t="shared" si="28"/>
        <v>0</v>
      </c>
      <c r="GD25" s="216">
        <f t="shared" si="28"/>
        <v>0</v>
      </c>
      <c r="GE25" s="216">
        <f t="shared" si="28"/>
        <v>0</v>
      </c>
      <c r="GF25" s="216">
        <f t="shared" si="28"/>
        <v>0</v>
      </c>
      <c r="GG25" s="216">
        <f t="shared" si="28"/>
        <v>0</v>
      </c>
      <c r="GH25" s="216">
        <f t="shared" si="28"/>
        <v>0</v>
      </c>
      <c r="GI25" s="216">
        <f t="shared" si="28"/>
        <v>0</v>
      </c>
      <c r="GJ25" s="216">
        <f t="shared" si="28"/>
        <v>0</v>
      </c>
    </row>
    <row r="26" spans="1:192" x14ac:dyDescent="0.25">
      <c r="A26" s="370" t="str">
        <f t="shared" si="24"/>
        <v/>
      </c>
      <c r="B26" s="224" t="s">
        <v>236</v>
      </c>
      <c r="C26" s="239"/>
      <c r="D26" s="224"/>
      <c r="E26" s="224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295"/>
      <c r="CL26" s="349"/>
      <c r="CM26" s="359" t="str">
        <f t="shared" si="21"/>
        <v>X</v>
      </c>
      <c r="CN26" s="2">
        <f t="shared" si="4"/>
        <v>0</v>
      </c>
      <c r="CO26" s="215">
        <f t="shared" si="22"/>
        <v>0</v>
      </c>
      <c r="CP26" s="198">
        <f t="shared" si="6"/>
        <v>0</v>
      </c>
      <c r="CQ26" s="216">
        <f t="shared" si="7"/>
        <v>0</v>
      </c>
      <c r="CR26" s="220">
        <f t="shared" si="8"/>
        <v>0</v>
      </c>
      <c r="CS26" s="216">
        <f t="shared" si="23"/>
        <v>0</v>
      </c>
      <c r="CT26" s="221" t="str">
        <f t="shared" si="10"/>
        <v>F</v>
      </c>
      <c r="CU26" s="216"/>
      <c r="CV26" s="216"/>
      <c r="CW26" s="216"/>
      <c r="CX26" s="216"/>
      <c r="CY26" s="216"/>
      <c r="CZ26" s="348" t="str">
        <f t="shared" si="11"/>
        <v/>
      </c>
      <c r="DA26" s="348">
        <v>15</v>
      </c>
      <c r="DC26" s="366" t="s">
        <v>414</v>
      </c>
      <c r="EA26" s="216"/>
      <c r="EB26" s="216"/>
      <c r="EC26" s="216"/>
      <c r="ED26" s="216"/>
      <c r="EE26" s="216"/>
      <c r="EF26" s="216"/>
      <c r="EG26" s="216"/>
      <c r="EH26" s="216">
        <f t="shared" si="12"/>
        <v>0</v>
      </c>
      <c r="EI26" s="216">
        <f t="shared" si="13"/>
        <v>0</v>
      </c>
      <c r="EJ26" s="216">
        <f t="shared" si="14"/>
        <v>0</v>
      </c>
      <c r="EK26" s="216">
        <f t="shared" si="15"/>
        <v>0</v>
      </c>
      <c r="EL26" s="216">
        <f t="shared" si="16"/>
        <v>0</v>
      </c>
      <c r="EM26" s="7"/>
      <c r="EN26" s="8"/>
      <c r="EO26" s="8"/>
      <c r="EP26" s="8"/>
      <c r="EQ26" s="8"/>
      <c r="ER26" s="8"/>
      <c r="ES26" s="198">
        <f t="shared" si="25"/>
        <v>0</v>
      </c>
      <c r="ET26" s="198">
        <f t="shared" si="25"/>
        <v>0</v>
      </c>
      <c r="EU26" s="198">
        <f t="shared" si="25"/>
        <v>0</v>
      </c>
      <c r="EV26" s="198">
        <f t="shared" si="25"/>
        <v>0</v>
      </c>
      <c r="EW26" s="198">
        <f t="shared" si="25"/>
        <v>0</v>
      </c>
      <c r="EX26" s="198">
        <f t="shared" si="25"/>
        <v>0</v>
      </c>
      <c r="EY26" s="198">
        <f t="shared" si="25"/>
        <v>0</v>
      </c>
      <c r="EZ26" s="198">
        <f t="shared" si="25"/>
        <v>0</v>
      </c>
      <c r="FA26" s="198">
        <f t="shared" si="25"/>
        <v>0</v>
      </c>
      <c r="FB26" s="198">
        <f t="shared" si="25"/>
        <v>0</v>
      </c>
      <c r="FC26" s="198">
        <f t="shared" si="25"/>
        <v>0</v>
      </c>
      <c r="FD26" s="198">
        <f t="shared" si="25"/>
        <v>0</v>
      </c>
      <c r="FE26" s="198">
        <f t="shared" si="25"/>
        <v>0</v>
      </c>
      <c r="FF26" s="198">
        <f t="shared" si="25"/>
        <v>0</v>
      </c>
      <c r="FG26" s="198">
        <f t="shared" si="25"/>
        <v>0</v>
      </c>
      <c r="FH26" s="198"/>
      <c r="FJ26" s="216">
        <f t="shared" si="26"/>
        <v>0</v>
      </c>
      <c r="FK26" s="216">
        <f t="shared" si="26"/>
        <v>0</v>
      </c>
      <c r="FL26" s="216">
        <f t="shared" si="26"/>
        <v>0</v>
      </c>
      <c r="FM26" s="216">
        <f t="shared" si="26"/>
        <v>0</v>
      </c>
      <c r="FN26" s="216">
        <f t="shared" si="26"/>
        <v>0</v>
      </c>
      <c r="FO26" s="216">
        <f t="shared" si="26"/>
        <v>0</v>
      </c>
      <c r="FP26" s="216">
        <f t="shared" si="26"/>
        <v>0</v>
      </c>
      <c r="FQ26" s="216">
        <f t="shared" si="26"/>
        <v>0</v>
      </c>
      <c r="FR26" s="216">
        <f t="shared" si="26"/>
        <v>0</v>
      </c>
      <c r="FS26" s="216">
        <f t="shared" si="26"/>
        <v>0</v>
      </c>
      <c r="FT26" s="216">
        <f t="shared" si="27"/>
        <v>0</v>
      </c>
      <c r="FU26" s="216">
        <f t="shared" si="27"/>
        <v>0</v>
      </c>
      <c r="FV26" s="216">
        <f t="shared" si="27"/>
        <v>0</v>
      </c>
      <c r="FW26" s="216">
        <f t="shared" si="27"/>
        <v>0</v>
      </c>
      <c r="FX26" s="216">
        <f t="shared" si="27"/>
        <v>0</v>
      </c>
      <c r="FY26" s="216">
        <f t="shared" si="27"/>
        <v>0</v>
      </c>
      <c r="FZ26" s="216">
        <f t="shared" si="27"/>
        <v>0</v>
      </c>
      <c r="GA26" s="216">
        <f t="shared" si="27"/>
        <v>0</v>
      </c>
      <c r="GB26" s="216">
        <f t="shared" si="27"/>
        <v>0</v>
      </c>
      <c r="GC26" s="216">
        <f t="shared" si="28"/>
        <v>0</v>
      </c>
      <c r="GD26" s="216">
        <f t="shared" si="28"/>
        <v>0</v>
      </c>
      <c r="GE26" s="216">
        <f t="shared" si="28"/>
        <v>0</v>
      </c>
      <c r="GF26" s="216">
        <f t="shared" si="28"/>
        <v>0</v>
      </c>
      <c r="GG26" s="216">
        <f t="shared" si="28"/>
        <v>0</v>
      </c>
      <c r="GH26" s="216">
        <f t="shared" si="28"/>
        <v>0</v>
      </c>
      <c r="GI26" s="216">
        <f t="shared" si="28"/>
        <v>0</v>
      </c>
      <c r="GJ26" s="216">
        <f t="shared" si="28"/>
        <v>0</v>
      </c>
    </row>
    <row r="27" spans="1:192" x14ac:dyDescent="0.25">
      <c r="A27" s="370" t="str">
        <f t="shared" si="24"/>
        <v/>
      </c>
      <c r="B27" s="224" t="s">
        <v>237</v>
      </c>
      <c r="C27" s="239"/>
      <c r="D27" s="224"/>
      <c r="E27" s="224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295"/>
      <c r="CL27" s="349"/>
      <c r="CM27" s="359" t="str">
        <f t="shared" si="21"/>
        <v>X</v>
      </c>
      <c r="CN27" s="2">
        <f t="shared" si="4"/>
        <v>0</v>
      </c>
      <c r="CO27" s="215">
        <f t="shared" si="22"/>
        <v>0</v>
      </c>
      <c r="CP27" s="198">
        <f t="shared" si="6"/>
        <v>0</v>
      </c>
      <c r="CQ27" s="216">
        <f t="shared" si="7"/>
        <v>0</v>
      </c>
      <c r="CR27" s="220">
        <f t="shared" si="8"/>
        <v>0</v>
      </c>
      <c r="CS27" s="216">
        <f t="shared" si="23"/>
        <v>0</v>
      </c>
      <c r="CT27" s="221" t="str">
        <f t="shared" si="10"/>
        <v>F</v>
      </c>
      <c r="CU27" s="216"/>
      <c r="CV27" s="216"/>
      <c r="CW27" s="216"/>
      <c r="CX27" s="216"/>
      <c r="CY27" s="216"/>
      <c r="CZ27" s="348" t="str">
        <f t="shared" si="11"/>
        <v/>
      </c>
      <c r="DA27" s="348">
        <v>16</v>
      </c>
      <c r="DC27" s="366" t="s">
        <v>415</v>
      </c>
      <c r="EA27" s="216"/>
      <c r="EB27" s="216"/>
      <c r="EC27" s="216"/>
      <c r="ED27" s="216"/>
      <c r="EE27" s="216"/>
      <c r="EF27" s="216"/>
      <c r="EG27" s="216"/>
      <c r="EH27" s="216">
        <f t="shared" si="12"/>
        <v>0</v>
      </c>
      <c r="EI27" s="216">
        <f t="shared" si="13"/>
        <v>0</v>
      </c>
      <c r="EJ27" s="216">
        <f t="shared" si="14"/>
        <v>0</v>
      </c>
      <c r="EK27" s="216">
        <f t="shared" si="15"/>
        <v>0</v>
      </c>
      <c r="EL27" s="216">
        <f t="shared" si="16"/>
        <v>0</v>
      </c>
      <c r="EP27" s="8"/>
      <c r="EQ27" s="8"/>
      <c r="ER27" s="8"/>
      <c r="ES27" s="198">
        <f t="shared" si="25"/>
        <v>0</v>
      </c>
      <c r="ET27" s="198">
        <f t="shared" si="25"/>
        <v>0</v>
      </c>
      <c r="EU27" s="198">
        <f t="shared" si="25"/>
        <v>0</v>
      </c>
      <c r="EV27" s="198">
        <f t="shared" si="25"/>
        <v>0</v>
      </c>
      <c r="EW27" s="198">
        <f t="shared" si="25"/>
        <v>0</v>
      </c>
      <c r="EX27" s="198">
        <f t="shared" si="25"/>
        <v>0</v>
      </c>
      <c r="EY27" s="198">
        <f t="shared" si="25"/>
        <v>0</v>
      </c>
      <c r="EZ27" s="198">
        <f t="shared" si="25"/>
        <v>0</v>
      </c>
      <c r="FA27" s="198">
        <f t="shared" si="25"/>
        <v>0</v>
      </c>
      <c r="FB27" s="198">
        <f t="shared" si="25"/>
        <v>0</v>
      </c>
      <c r="FC27" s="198">
        <f t="shared" si="25"/>
        <v>0</v>
      </c>
      <c r="FD27" s="198">
        <f t="shared" si="25"/>
        <v>0</v>
      </c>
      <c r="FE27" s="198">
        <f t="shared" si="25"/>
        <v>0</v>
      </c>
      <c r="FF27" s="198">
        <f t="shared" si="25"/>
        <v>0</v>
      </c>
      <c r="FG27" s="198">
        <f t="shared" si="25"/>
        <v>0</v>
      </c>
      <c r="FH27" s="198"/>
      <c r="FJ27" s="216">
        <f t="shared" si="26"/>
        <v>0</v>
      </c>
      <c r="FK27" s="216">
        <f t="shared" si="26"/>
        <v>0</v>
      </c>
      <c r="FL27" s="216">
        <f t="shared" si="26"/>
        <v>0</v>
      </c>
      <c r="FM27" s="216">
        <f t="shared" si="26"/>
        <v>0</v>
      </c>
      <c r="FN27" s="216">
        <f t="shared" si="26"/>
        <v>0</v>
      </c>
      <c r="FO27" s="216">
        <f t="shared" si="26"/>
        <v>0</v>
      </c>
      <c r="FP27" s="216">
        <f t="shared" si="26"/>
        <v>0</v>
      </c>
      <c r="FQ27" s="216">
        <f t="shared" si="26"/>
        <v>0</v>
      </c>
      <c r="FR27" s="216">
        <f t="shared" si="26"/>
        <v>0</v>
      </c>
      <c r="FS27" s="216">
        <f t="shared" si="26"/>
        <v>0</v>
      </c>
      <c r="FT27" s="216">
        <f t="shared" si="27"/>
        <v>0</v>
      </c>
      <c r="FU27" s="216">
        <f t="shared" si="27"/>
        <v>0</v>
      </c>
      <c r="FV27" s="216">
        <f t="shared" si="27"/>
        <v>0</v>
      </c>
      <c r="FW27" s="216">
        <f t="shared" si="27"/>
        <v>0</v>
      </c>
      <c r="FX27" s="216">
        <f t="shared" si="27"/>
        <v>0</v>
      </c>
      <c r="FY27" s="216">
        <f t="shared" si="27"/>
        <v>0</v>
      </c>
      <c r="FZ27" s="216">
        <f t="shared" si="27"/>
        <v>0</v>
      </c>
      <c r="GA27" s="216">
        <f t="shared" si="27"/>
        <v>0</v>
      </c>
      <c r="GB27" s="216">
        <f t="shared" si="27"/>
        <v>0</v>
      </c>
      <c r="GC27" s="216">
        <f t="shared" si="28"/>
        <v>0</v>
      </c>
      <c r="GD27" s="216">
        <f t="shared" si="28"/>
        <v>0</v>
      </c>
      <c r="GE27" s="216">
        <f t="shared" si="28"/>
        <v>0</v>
      </c>
      <c r="GF27" s="216">
        <f t="shared" si="28"/>
        <v>0</v>
      </c>
      <c r="GG27" s="216">
        <f t="shared" si="28"/>
        <v>0</v>
      </c>
      <c r="GH27" s="216">
        <f t="shared" si="28"/>
        <v>0</v>
      </c>
      <c r="GI27" s="216">
        <f t="shared" si="28"/>
        <v>0</v>
      </c>
      <c r="GJ27" s="216">
        <f t="shared" si="28"/>
        <v>0</v>
      </c>
    </row>
    <row r="28" spans="1:192" x14ac:dyDescent="0.25">
      <c r="A28" s="370" t="str">
        <f t="shared" si="24"/>
        <v/>
      </c>
      <c r="B28" s="224" t="s">
        <v>96</v>
      </c>
      <c r="C28" s="239"/>
      <c r="D28" s="224"/>
      <c r="E28" s="224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295"/>
      <c r="CL28" s="349"/>
      <c r="CM28" s="359" t="str">
        <f t="shared" si="21"/>
        <v>X</v>
      </c>
      <c r="CN28" s="2">
        <f t="shared" si="4"/>
        <v>0</v>
      </c>
      <c r="CO28" s="215">
        <f t="shared" si="22"/>
        <v>0</v>
      </c>
      <c r="CP28" s="198">
        <f t="shared" si="6"/>
        <v>0</v>
      </c>
      <c r="CQ28" s="216">
        <f t="shared" si="7"/>
        <v>0</v>
      </c>
      <c r="CR28" s="220">
        <f t="shared" si="8"/>
        <v>0</v>
      </c>
      <c r="CS28" s="216">
        <f t="shared" si="23"/>
        <v>0</v>
      </c>
      <c r="CT28" s="221" t="str">
        <f t="shared" si="10"/>
        <v>F</v>
      </c>
      <c r="CU28" s="216"/>
      <c r="CV28" s="216"/>
      <c r="CW28" s="216"/>
      <c r="CX28" s="216"/>
      <c r="CY28" s="216"/>
      <c r="CZ28" s="348" t="str">
        <f t="shared" si="11"/>
        <v/>
      </c>
      <c r="DA28" s="348">
        <v>17</v>
      </c>
      <c r="DC28" s="366" t="s">
        <v>416</v>
      </c>
      <c r="EA28" s="216"/>
      <c r="EB28" s="216"/>
      <c r="EC28" s="216"/>
      <c r="ED28" s="216"/>
      <c r="EE28" s="216"/>
      <c r="EF28" s="216"/>
      <c r="EG28" s="216"/>
      <c r="EH28" s="216">
        <f t="shared" si="12"/>
        <v>0</v>
      </c>
      <c r="EI28" s="216">
        <f t="shared" si="13"/>
        <v>0</v>
      </c>
      <c r="EJ28" s="216">
        <f t="shared" si="14"/>
        <v>0</v>
      </c>
      <c r="EK28" s="216">
        <f t="shared" si="15"/>
        <v>0</v>
      </c>
      <c r="EL28" s="216">
        <f t="shared" si="16"/>
        <v>0</v>
      </c>
      <c r="EP28" s="8"/>
      <c r="EQ28" s="8"/>
      <c r="ER28" s="8"/>
      <c r="ES28" s="198">
        <f t="shared" si="25"/>
        <v>0</v>
      </c>
      <c r="ET28" s="198">
        <f t="shared" si="25"/>
        <v>0</v>
      </c>
      <c r="EU28" s="198">
        <f t="shared" si="25"/>
        <v>0</v>
      </c>
      <c r="EV28" s="198">
        <f t="shared" si="25"/>
        <v>0</v>
      </c>
      <c r="EW28" s="198">
        <f t="shared" si="25"/>
        <v>0</v>
      </c>
      <c r="EX28" s="198">
        <f t="shared" si="25"/>
        <v>0</v>
      </c>
      <c r="EY28" s="198">
        <f t="shared" si="25"/>
        <v>0</v>
      </c>
      <c r="EZ28" s="198">
        <f t="shared" si="25"/>
        <v>0</v>
      </c>
      <c r="FA28" s="198">
        <f t="shared" si="25"/>
        <v>0</v>
      </c>
      <c r="FB28" s="198">
        <f t="shared" si="25"/>
        <v>0</v>
      </c>
      <c r="FC28" s="198">
        <f t="shared" si="25"/>
        <v>0</v>
      </c>
      <c r="FD28" s="198">
        <f t="shared" si="25"/>
        <v>0</v>
      </c>
      <c r="FE28" s="198">
        <f t="shared" si="25"/>
        <v>0</v>
      </c>
      <c r="FF28" s="198">
        <f t="shared" si="25"/>
        <v>0</v>
      </c>
      <c r="FG28" s="198">
        <f t="shared" si="25"/>
        <v>0</v>
      </c>
      <c r="FH28" s="198"/>
      <c r="FJ28" s="216">
        <f t="shared" si="26"/>
        <v>0</v>
      </c>
      <c r="FK28" s="216">
        <f t="shared" si="26"/>
        <v>0</v>
      </c>
      <c r="FL28" s="216">
        <f t="shared" si="26"/>
        <v>0</v>
      </c>
      <c r="FM28" s="216">
        <f t="shared" si="26"/>
        <v>0</v>
      </c>
      <c r="FN28" s="216">
        <f t="shared" si="26"/>
        <v>0</v>
      </c>
      <c r="FO28" s="216">
        <f t="shared" si="26"/>
        <v>0</v>
      </c>
      <c r="FP28" s="216">
        <f t="shared" si="26"/>
        <v>0</v>
      </c>
      <c r="FQ28" s="216">
        <f t="shared" si="26"/>
        <v>0</v>
      </c>
      <c r="FR28" s="216">
        <f t="shared" si="26"/>
        <v>0</v>
      </c>
      <c r="FS28" s="216">
        <f t="shared" si="26"/>
        <v>0</v>
      </c>
      <c r="FT28" s="216">
        <f t="shared" si="27"/>
        <v>0</v>
      </c>
      <c r="FU28" s="216">
        <f t="shared" si="27"/>
        <v>0</v>
      </c>
      <c r="FV28" s="216">
        <f t="shared" si="27"/>
        <v>0</v>
      </c>
      <c r="FW28" s="216">
        <f t="shared" si="27"/>
        <v>0</v>
      </c>
      <c r="FX28" s="216">
        <f t="shared" si="27"/>
        <v>0</v>
      </c>
      <c r="FY28" s="216">
        <f t="shared" si="27"/>
        <v>0</v>
      </c>
      <c r="FZ28" s="216">
        <f t="shared" si="27"/>
        <v>0</v>
      </c>
      <c r="GA28" s="216">
        <f t="shared" si="27"/>
        <v>0</v>
      </c>
      <c r="GB28" s="216">
        <f t="shared" si="27"/>
        <v>0</v>
      </c>
      <c r="GC28" s="216">
        <f t="shared" si="28"/>
        <v>0</v>
      </c>
      <c r="GD28" s="216">
        <f t="shared" si="28"/>
        <v>0</v>
      </c>
      <c r="GE28" s="216">
        <f t="shared" si="28"/>
        <v>0</v>
      </c>
      <c r="GF28" s="216">
        <f t="shared" si="28"/>
        <v>0</v>
      </c>
      <c r="GG28" s="216">
        <f t="shared" si="28"/>
        <v>0</v>
      </c>
      <c r="GH28" s="216">
        <f t="shared" si="28"/>
        <v>0</v>
      </c>
      <c r="GI28" s="216">
        <f t="shared" si="28"/>
        <v>0</v>
      </c>
      <c r="GJ28" s="216">
        <f t="shared" si="28"/>
        <v>0</v>
      </c>
    </row>
    <row r="29" spans="1:192" x14ac:dyDescent="0.25">
      <c r="A29" s="370" t="str">
        <f t="shared" si="24"/>
        <v/>
      </c>
      <c r="B29" s="224" t="s">
        <v>97</v>
      </c>
      <c r="C29" s="239"/>
      <c r="D29" s="224"/>
      <c r="E29" s="224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295"/>
      <c r="CL29" s="349"/>
      <c r="CM29" s="359" t="str">
        <f t="shared" si="21"/>
        <v>X</v>
      </c>
      <c r="CN29" s="2">
        <f t="shared" si="4"/>
        <v>0</v>
      </c>
      <c r="CO29" s="215">
        <f t="shared" si="22"/>
        <v>0</v>
      </c>
      <c r="CP29" s="198">
        <f t="shared" si="6"/>
        <v>0</v>
      </c>
      <c r="CQ29" s="216">
        <f t="shared" si="7"/>
        <v>0</v>
      </c>
      <c r="CR29" s="220">
        <f t="shared" si="8"/>
        <v>0</v>
      </c>
      <c r="CS29" s="216">
        <f t="shared" si="23"/>
        <v>0</v>
      </c>
      <c r="CT29" s="221" t="str">
        <f t="shared" si="10"/>
        <v>F</v>
      </c>
      <c r="CU29" s="216"/>
      <c r="CV29" s="216"/>
      <c r="CW29" s="216"/>
      <c r="CX29" s="216"/>
      <c r="CY29" s="216"/>
      <c r="CZ29" s="348" t="str">
        <f t="shared" si="11"/>
        <v/>
      </c>
      <c r="DA29" s="348">
        <v>18</v>
      </c>
      <c r="DC29" s="366" t="s">
        <v>417</v>
      </c>
      <c r="EA29" s="216"/>
      <c r="EB29" s="216"/>
      <c r="EC29" s="216"/>
      <c r="ED29" s="216"/>
      <c r="EE29" s="216"/>
      <c r="EF29" s="216"/>
      <c r="EG29" s="216"/>
      <c r="EH29" s="216">
        <f t="shared" si="12"/>
        <v>0</v>
      </c>
      <c r="EI29" s="216">
        <f t="shared" si="13"/>
        <v>0</v>
      </c>
      <c r="EJ29" s="216">
        <f t="shared" si="14"/>
        <v>0</v>
      </c>
      <c r="EK29" s="216">
        <f t="shared" si="15"/>
        <v>0</v>
      </c>
      <c r="EL29" s="216">
        <f t="shared" si="16"/>
        <v>0</v>
      </c>
      <c r="ES29" s="198">
        <f t="shared" si="25"/>
        <v>0</v>
      </c>
      <c r="ET29" s="198">
        <f t="shared" si="25"/>
        <v>0</v>
      </c>
      <c r="EU29" s="198">
        <f t="shared" si="25"/>
        <v>0</v>
      </c>
      <c r="EV29" s="198">
        <f t="shared" si="25"/>
        <v>0</v>
      </c>
      <c r="EW29" s="198">
        <f t="shared" si="25"/>
        <v>0</v>
      </c>
      <c r="EX29" s="198">
        <f t="shared" si="25"/>
        <v>0</v>
      </c>
      <c r="EY29" s="198">
        <f t="shared" si="25"/>
        <v>0</v>
      </c>
      <c r="EZ29" s="198">
        <f t="shared" si="25"/>
        <v>0</v>
      </c>
      <c r="FA29" s="198">
        <f t="shared" si="25"/>
        <v>0</v>
      </c>
      <c r="FB29" s="198">
        <f t="shared" si="25"/>
        <v>0</v>
      </c>
      <c r="FC29" s="198">
        <f t="shared" si="25"/>
        <v>0</v>
      </c>
      <c r="FD29" s="198">
        <f t="shared" si="25"/>
        <v>0</v>
      </c>
      <c r="FE29" s="198">
        <f t="shared" si="25"/>
        <v>0</v>
      </c>
      <c r="FF29" s="198">
        <f t="shared" si="25"/>
        <v>0</v>
      </c>
      <c r="FG29" s="198">
        <f t="shared" si="25"/>
        <v>0</v>
      </c>
      <c r="FH29" s="198"/>
      <c r="FJ29" s="216">
        <f t="shared" si="26"/>
        <v>0</v>
      </c>
      <c r="FK29" s="216">
        <f t="shared" si="26"/>
        <v>0</v>
      </c>
      <c r="FL29" s="216">
        <f t="shared" si="26"/>
        <v>0</v>
      </c>
      <c r="FM29" s="216">
        <f t="shared" si="26"/>
        <v>0</v>
      </c>
      <c r="FN29" s="216">
        <f t="shared" si="26"/>
        <v>0</v>
      </c>
      <c r="FO29" s="216">
        <f t="shared" si="26"/>
        <v>0</v>
      </c>
      <c r="FP29" s="216">
        <f t="shared" si="26"/>
        <v>0</v>
      </c>
      <c r="FQ29" s="216">
        <f t="shared" si="26"/>
        <v>0</v>
      </c>
      <c r="FR29" s="216">
        <f t="shared" si="26"/>
        <v>0</v>
      </c>
      <c r="FS29" s="216">
        <f t="shared" si="26"/>
        <v>0</v>
      </c>
      <c r="FT29" s="216">
        <f t="shared" si="27"/>
        <v>0</v>
      </c>
      <c r="FU29" s="216">
        <f t="shared" si="27"/>
        <v>0</v>
      </c>
      <c r="FV29" s="216">
        <f t="shared" si="27"/>
        <v>0</v>
      </c>
      <c r="FW29" s="216">
        <f t="shared" si="27"/>
        <v>0</v>
      </c>
      <c r="FX29" s="216">
        <f t="shared" si="27"/>
        <v>0</v>
      </c>
      <c r="FY29" s="216">
        <f t="shared" si="27"/>
        <v>0</v>
      </c>
      <c r="FZ29" s="216">
        <f t="shared" si="27"/>
        <v>0</v>
      </c>
      <c r="GA29" s="216">
        <f t="shared" si="27"/>
        <v>0</v>
      </c>
      <c r="GB29" s="216">
        <f t="shared" si="27"/>
        <v>0</v>
      </c>
      <c r="GC29" s="216">
        <f t="shared" si="28"/>
        <v>0</v>
      </c>
      <c r="GD29" s="216">
        <f t="shared" si="28"/>
        <v>0</v>
      </c>
      <c r="GE29" s="216">
        <f t="shared" si="28"/>
        <v>0</v>
      </c>
      <c r="GF29" s="216">
        <f t="shared" si="28"/>
        <v>0</v>
      </c>
      <c r="GG29" s="216">
        <f t="shared" si="28"/>
        <v>0</v>
      </c>
      <c r="GH29" s="216">
        <f t="shared" si="28"/>
        <v>0</v>
      </c>
      <c r="GI29" s="216">
        <f t="shared" si="28"/>
        <v>0</v>
      </c>
      <c r="GJ29" s="216">
        <f t="shared" si="28"/>
        <v>0</v>
      </c>
    </row>
    <row r="30" spans="1:192" x14ac:dyDescent="0.25">
      <c r="A30" s="370" t="str">
        <f t="shared" si="24"/>
        <v/>
      </c>
      <c r="B30" s="224" t="s">
        <v>98</v>
      </c>
      <c r="C30" s="239"/>
      <c r="D30" s="224"/>
      <c r="E30" s="224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295"/>
      <c r="CL30" s="349"/>
      <c r="CM30" s="359" t="str">
        <f t="shared" si="21"/>
        <v>X</v>
      </c>
      <c r="CN30" s="2">
        <f t="shared" si="4"/>
        <v>0</v>
      </c>
      <c r="CO30" s="215">
        <f t="shared" si="22"/>
        <v>0</v>
      </c>
      <c r="CP30" s="198">
        <f t="shared" si="6"/>
        <v>0</v>
      </c>
      <c r="CQ30" s="216">
        <f t="shared" si="7"/>
        <v>0</v>
      </c>
      <c r="CR30" s="220">
        <f t="shared" si="8"/>
        <v>0</v>
      </c>
      <c r="CS30" s="216">
        <f t="shared" si="23"/>
        <v>0</v>
      </c>
      <c r="CT30" s="221" t="str">
        <f t="shared" si="10"/>
        <v>F</v>
      </c>
      <c r="CU30" s="216"/>
      <c r="CV30" s="216"/>
      <c r="CW30" s="216"/>
      <c r="CX30" s="216"/>
      <c r="CY30" s="216"/>
      <c r="CZ30" s="348" t="str">
        <f t="shared" si="11"/>
        <v/>
      </c>
      <c r="DA30" s="348">
        <v>19</v>
      </c>
      <c r="DC30" s="366" t="s">
        <v>418</v>
      </c>
      <c r="EA30" s="216"/>
      <c r="EB30" s="216"/>
      <c r="EC30" s="216"/>
      <c r="ED30" s="216"/>
      <c r="EE30" s="216"/>
      <c r="EF30" s="216"/>
      <c r="EG30" s="216"/>
      <c r="EH30" s="216">
        <f t="shared" si="12"/>
        <v>0</v>
      </c>
      <c r="EI30" s="216">
        <f t="shared" si="13"/>
        <v>0</v>
      </c>
      <c r="EJ30" s="216">
        <f t="shared" si="14"/>
        <v>0</v>
      </c>
      <c r="EK30" s="216">
        <f t="shared" si="15"/>
        <v>0</v>
      </c>
      <c r="EL30" s="216">
        <f t="shared" si="16"/>
        <v>0</v>
      </c>
      <c r="ES30" s="198">
        <f t="shared" si="25"/>
        <v>0</v>
      </c>
      <c r="ET30" s="198">
        <f t="shared" si="25"/>
        <v>0</v>
      </c>
      <c r="EU30" s="198">
        <f t="shared" si="25"/>
        <v>0</v>
      </c>
      <c r="EV30" s="198">
        <f t="shared" si="25"/>
        <v>0</v>
      </c>
      <c r="EW30" s="198">
        <f t="shared" si="25"/>
        <v>0</v>
      </c>
      <c r="EX30" s="198">
        <f t="shared" si="25"/>
        <v>0</v>
      </c>
      <c r="EY30" s="198">
        <f t="shared" si="25"/>
        <v>0</v>
      </c>
      <c r="EZ30" s="198">
        <f t="shared" si="25"/>
        <v>0</v>
      </c>
      <c r="FA30" s="198">
        <f t="shared" si="25"/>
        <v>0</v>
      </c>
      <c r="FB30" s="198">
        <f t="shared" si="25"/>
        <v>0</v>
      </c>
      <c r="FC30" s="198">
        <f t="shared" si="25"/>
        <v>0</v>
      </c>
      <c r="FD30" s="198">
        <f t="shared" si="25"/>
        <v>0</v>
      </c>
      <c r="FE30" s="198">
        <f t="shared" si="25"/>
        <v>0</v>
      </c>
      <c r="FF30" s="198">
        <f t="shared" si="25"/>
        <v>0</v>
      </c>
      <c r="FG30" s="198">
        <f t="shared" si="25"/>
        <v>0</v>
      </c>
      <c r="FH30" s="198"/>
      <c r="FJ30" s="216">
        <f t="shared" si="26"/>
        <v>0</v>
      </c>
      <c r="FK30" s="216">
        <f t="shared" si="26"/>
        <v>0</v>
      </c>
      <c r="FL30" s="216">
        <f t="shared" si="26"/>
        <v>0</v>
      </c>
      <c r="FM30" s="216">
        <f t="shared" si="26"/>
        <v>0</v>
      </c>
      <c r="FN30" s="216">
        <f t="shared" si="26"/>
        <v>0</v>
      </c>
      <c r="FO30" s="216">
        <f t="shared" si="26"/>
        <v>0</v>
      </c>
      <c r="FP30" s="216">
        <f t="shared" si="26"/>
        <v>0</v>
      </c>
      <c r="FQ30" s="216">
        <f t="shared" si="26"/>
        <v>0</v>
      </c>
      <c r="FR30" s="216">
        <f t="shared" si="26"/>
        <v>0</v>
      </c>
      <c r="FS30" s="216">
        <f t="shared" si="26"/>
        <v>0</v>
      </c>
      <c r="FT30" s="216">
        <f t="shared" si="27"/>
        <v>0</v>
      </c>
      <c r="FU30" s="216">
        <f t="shared" si="27"/>
        <v>0</v>
      </c>
      <c r="FV30" s="216">
        <f t="shared" si="27"/>
        <v>0</v>
      </c>
      <c r="FW30" s="216">
        <f t="shared" si="27"/>
        <v>0</v>
      </c>
      <c r="FX30" s="216">
        <f t="shared" si="27"/>
        <v>0</v>
      </c>
      <c r="FY30" s="216">
        <f t="shared" si="27"/>
        <v>0</v>
      </c>
      <c r="FZ30" s="216">
        <f t="shared" si="27"/>
        <v>0</v>
      </c>
      <c r="GA30" s="216">
        <f t="shared" si="27"/>
        <v>0</v>
      </c>
      <c r="GB30" s="216">
        <f t="shared" si="27"/>
        <v>0</v>
      </c>
      <c r="GC30" s="216">
        <f t="shared" si="28"/>
        <v>0</v>
      </c>
      <c r="GD30" s="216">
        <f t="shared" si="28"/>
        <v>0</v>
      </c>
      <c r="GE30" s="216">
        <f t="shared" si="28"/>
        <v>0</v>
      </c>
      <c r="GF30" s="216">
        <f t="shared" si="28"/>
        <v>0</v>
      </c>
      <c r="GG30" s="216">
        <f t="shared" si="28"/>
        <v>0</v>
      </c>
      <c r="GH30" s="216">
        <f t="shared" si="28"/>
        <v>0</v>
      </c>
      <c r="GI30" s="216">
        <f t="shared" si="28"/>
        <v>0</v>
      </c>
      <c r="GJ30" s="216">
        <f t="shared" si="28"/>
        <v>0</v>
      </c>
    </row>
    <row r="31" spans="1:192" x14ac:dyDescent="0.25">
      <c r="A31" s="370" t="str">
        <f t="shared" si="24"/>
        <v/>
      </c>
      <c r="B31" s="224" t="s">
        <v>99</v>
      </c>
      <c r="C31" s="239"/>
      <c r="D31" s="224"/>
      <c r="E31" s="224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295"/>
      <c r="CL31" s="349"/>
      <c r="CM31" s="359" t="str">
        <f t="shared" si="21"/>
        <v>X</v>
      </c>
      <c r="CN31" s="2">
        <f t="shared" si="4"/>
        <v>0</v>
      </c>
      <c r="CO31" s="215">
        <f t="shared" si="22"/>
        <v>0</v>
      </c>
      <c r="CP31" s="198">
        <f t="shared" si="6"/>
        <v>0</v>
      </c>
      <c r="CQ31" s="216">
        <f t="shared" si="7"/>
        <v>0</v>
      </c>
      <c r="CR31" s="220">
        <f t="shared" si="8"/>
        <v>0</v>
      </c>
      <c r="CS31" s="216">
        <f t="shared" si="23"/>
        <v>0</v>
      </c>
      <c r="CT31" s="221" t="str">
        <f t="shared" si="10"/>
        <v>F</v>
      </c>
      <c r="CU31" s="216"/>
      <c r="CV31" s="216"/>
      <c r="CW31" s="216"/>
      <c r="CX31" s="216"/>
      <c r="CY31" s="216"/>
      <c r="CZ31" s="348" t="str">
        <f t="shared" si="11"/>
        <v/>
      </c>
      <c r="DA31" s="348">
        <v>20</v>
      </c>
      <c r="DC31" s="366" t="s">
        <v>419</v>
      </c>
      <c r="EA31" s="216"/>
      <c r="EB31" s="216"/>
      <c r="EC31" s="216"/>
      <c r="ED31" s="216"/>
      <c r="EE31" s="216"/>
      <c r="EF31" s="216"/>
      <c r="EG31" s="216"/>
      <c r="EH31" s="216">
        <f t="shared" si="12"/>
        <v>0</v>
      </c>
      <c r="EI31" s="216">
        <f t="shared" si="13"/>
        <v>0</v>
      </c>
      <c r="EJ31" s="216">
        <f t="shared" si="14"/>
        <v>0</v>
      </c>
      <c r="EK31" s="216">
        <f t="shared" si="15"/>
        <v>0</v>
      </c>
      <c r="EL31" s="216">
        <f t="shared" si="16"/>
        <v>0</v>
      </c>
      <c r="ES31" s="198">
        <f t="shared" si="25"/>
        <v>0</v>
      </c>
      <c r="ET31" s="198">
        <f t="shared" si="25"/>
        <v>0</v>
      </c>
      <c r="EU31" s="198">
        <f t="shared" si="25"/>
        <v>0</v>
      </c>
      <c r="EV31" s="198">
        <f t="shared" si="25"/>
        <v>0</v>
      </c>
      <c r="EW31" s="198">
        <f t="shared" si="25"/>
        <v>0</v>
      </c>
      <c r="EX31" s="198">
        <f t="shared" si="25"/>
        <v>0</v>
      </c>
      <c r="EY31" s="198">
        <f t="shared" si="25"/>
        <v>0</v>
      </c>
      <c r="EZ31" s="198">
        <f t="shared" si="25"/>
        <v>0</v>
      </c>
      <c r="FA31" s="198">
        <f t="shared" si="25"/>
        <v>0</v>
      </c>
      <c r="FB31" s="198">
        <f t="shared" si="25"/>
        <v>0</v>
      </c>
      <c r="FC31" s="198">
        <f t="shared" si="25"/>
        <v>0</v>
      </c>
      <c r="FD31" s="198">
        <f t="shared" si="25"/>
        <v>0</v>
      </c>
      <c r="FE31" s="198">
        <f t="shared" si="25"/>
        <v>0</v>
      </c>
      <c r="FF31" s="198">
        <f t="shared" si="25"/>
        <v>0</v>
      </c>
      <c r="FG31" s="198">
        <f t="shared" si="25"/>
        <v>0</v>
      </c>
      <c r="FH31" s="198"/>
      <c r="FJ31" s="216">
        <f t="shared" si="26"/>
        <v>0</v>
      </c>
      <c r="FK31" s="216">
        <f t="shared" si="26"/>
        <v>0</v>
      </c>
      <c r="FL31" s="216">
        <f t="shared" si="26"/>
        <v>0</v>
      </c>
      <c r="FM31" s="216">
        <f t="shared" si="26"/>
        <v>0</v>
      </c>
      <c r="FN31" s="216">
        <f t="shared" si="26"/>
        <v>0</v>
      </c>
      <c r="FO31" s="216">
        <f t="shared" si="26"/>
        <v>0</v>
      </c>
      <c r="FP31" s="216">
        <f t="shared" si="26"/>
        <v>0</v>
      </c>
      <c r="FQ31" s="216">
        <f t="shared" si="26"/>
        <v>0</v>
      </c>
      <c r="FR31" s="216">
        <f t="shared" si="26"/>
        <v>0</v>
      </c>
      <c r="FS31" s="216">
        <f t="shared" si="26"/>
        <v>0</v>
      </c>
      <c r="FT31" s="216">
        <f t="shared" si="27"/>
        <v>0</v>
      </c>
      <c r="FU31" s="216">
        <f t="shared" si="27"/>
        <v>0</v>
      </c>
      <c r="FV31" s="216">
        <f t="shared" si="27"/>
        <v>0</v>
      </c>
      <c r="FW31" s="216">
        <f t="shared" si="27"/>
        <v>0</v>
      </c>
      <c r="FX31" s="216">
        <f t="shared" si="27"/>
        <v>0</v>
      </c>
      <c r="FY31" s="216">
        <f t="shared" si="27"/>
        <v>0</v>
      </c>
      <c r="FZ31" s="216">
        <f t="shared" si="27"/>
        <v>0</v>
      </c>
      <c r="GA31" s="216">
        <f t="shared" si="27"/>
        <v>0</v>
      </c>
      <c r="GB31" s="216">
        <f t="shared" si="27"/>
        <v>0</v>
      </c>
      <c r="GC31" s="216">
        <f t="shared" si="28"/>
        <v>0</v>
      </c>
      <c r="GD31" s="216">
        <f t="shared" si="28"/>
        <v>0</v>
      </c>
      <c r="GE31" s="216">
        <f t="shared" si="28"/>
        <v>0</v>
      </c>
      <c r="GF31" s="216">
        <f t="shared" si="28"/>
        <v>0</v>
      </c>
      <c r="GG31" s="216">
        <f t="shared" si="28"/>
        <v>0</v>
      </c>
      <c r="GH31" s="216">
        <f t="shared" si="28"/>
        <v>0</v>
      </c>
      <c r="GI31" s="216">
        <f t="shared" si="28"/>
        <v>0</v>
      </c>
      <c r="GJ31" s="216">
        <f t="shared" si="28"/>
        <v>0</v>
      </c>
    </row>
    <row r="32" spans="1:192" x14ac:dyDescent="0.25">
      <c r="A32" s="370" t="str">
        <f t="shared" si="24"/>
        <v/>
      </c>
      <c r="B32" s="224" t="s">
        <v>100</v>
      </c>
      <c r="C32" s="239"/>
      <c r="D32" s="224"/>
      <c r="E32" s="224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295"/>
      <c r="CL32" s="349"/>
      <c r="CM32" s="359" t="str">
        <f t="shared" si="21"/>
        <v>X</v>
      </c>
      <c r="CN32" s="2">
        <f t="shared" si="4"/>
        <v>0</v>
      </c>
      <c r="CO32" s="215">
        <f t="shared" si="22"/>
        <v>0</v>
      </c>
      <c r="CP32" s="198">
        <f t="shared" si="6"/>
        <v>0</v>
      </c>
      <c r="CQ32" s="216">
        <f t="shared" si="7"/>
        <v>0</v>
      </c>
      <c r="CR32" s="220">
        <f t="shared" si="8"/>
        <v>0</v>
      </c>
      <c r="CS32" s="216">
        <f t="shared" si="23"/>
        <v>0</v>
      </c>
      <c r="CT32" s="221" t="str">
        <f t="shared" si="10"/>
        <v>F</v>
      </c>
      <c r="CU32" s="216"/>
      <c r="CV32" s="216"/>
      <c r="CW32" s="216"/>
      <c r="CX32" s="216"/>
      <c r="CY32" s="216"/>
      <c r="CZ32" s="348" t="str">
        <f t="shared" si="11"/>
        <v/>
      </c>
      <c r="DA32" s="348">
        <v>21</v>
      </c>
      <c r="DC32" s="366" t="s">
        <v>420</v>
      </c>
      <c r="EA32" s="216"/>
      <c r="EB32" s="216"/>
      <c r="EC32" s="216"/>
      <c r="ED32" s="216"/>
      <c r="EE32" s="216"/>
      <c r="EF32" s="216"/>
      <c r="EG32" s="216"/>
      <c r="EH32" s="216">
        <f t="shared" si="12"/>
        <v>0</v>
      </c>
      <c r="EI32" s="216">
        <f t="shared" si="13"/>
        <v>0</v>
      </c>
      <c r="EJ32" s="216">
        <f t="shared" si="14"/>
        <v>0</v>
      </c>
      <c r="EK32" s="216">
        <f t="shared" si="15"/>
        <v>0</v>
      </c>
      <c r="EL32" s="216">
        <f t="shared" si="16"/>
        <v>0</v>
      </c>
      <c r="ES32" s="198">
        <f t="shared" ref="ES32:FG41" si="29">SUMIF($F$10:$CM$10,ES$10,$F32:$CM32)</f>
        <v>0</v>
      </c>
      <c r="ET32" s="198">
        <f t="shared" si="29"/>
        <v>0</v>
      </c>
      <c r="EU32" s="198">
        <f t="shared" si="29"/>
        <v>0</v>
      </c>
      <c r="EV32" s="198">
        <f t="shared" si="29"/>
        <v>0</v>
      </c>
      <c r="EW32" s="198">
        <f t="shared" si="29"/>
        <v>0</v>
      </c>
      <c r="EX32" s="198">
        <f t="shared" si="29"/>
        <v>0</v>
      </c>
      <c r="EY32" s="198">
        <f t="shared" si="29"/>
        <v>0</v>
      </c>
      <c r="EZ32" s="198">
        <f t="shared" si="29"/>
        <v>0</v>
      </c>
      <c r="FA32" s="198">
        <f t="shared" si="29"/>
        <v>0</v>
      </c>
      <c r="FB32" s="198">
        <f t="shared" si="29"/>
        <v>0</v>
      </c>
      <c r="FC32" s="198">
        <f t="shared" si="29"/>
        <v>0</v>
      </c>
      <c r="FD32" s="198">
        <f t="shared" si="29"/>
        <v>0</v>
      </c>
      <c r="FE32" s="198">
        <f t="shared" si="29"/>
        <v>0</v>
      </c>
      <c r="FF32" s="198">
        <f t="shared" si="29"/>
        <v>0</v>
      </c>
      <c r="FG32" s="198">
        <f t="shared" si="29"/>
        <v>0</v>
      </c>
      <c r="FH32" s="198"/>
      <c r="FJ32" s="216">
        <f t="shared" ref="FJ32:FS41" si="30">SUMIF($F$5:$CM$5,FJ$11,$F32:$CM32)</f>
        <v>0</v>
      </c>
      <c r="FK32" s="216">
        <f t="shared" si="30"/>
        <v>0</v>
      </c>
      <c r="FL32" s="216">
        <f t="shared" si="30"/>
        <v>0</v>
      </c>
      <c r="FM32" s="216">
        <f t="shared" si="30"/>
        <v>0</v>
      </c>
      <c r="FN32" s="216">
        <f t="shared" si="30"/>
        <v>0</v>
      </c>
      <c r="FO32" s="216">
        <f t="shared" si="30"/>
        <v>0</v>
      </c>
      <c r="FP32" s="216">
        <f t="shared" si="30"/>
        <v>0</v>
      </c>
      <c r="FQ32" s="216">
        <f t="shared" si="30"/>
        <v>0</v>
      </c>
      <c r="FR32" s="216">
        <f t="shared" si="30"/>
        <v>0</v>
      </c>
      <c r="FS32" s="216">
        <f t="shared" si="30"/>
        <v>0</v>
      </c>
      <c r="FT32" s="216">
        <f t="shared" ref="FT32:GB41" si="31">SUMIF($F$5:$CM$5,FT$11,$F32:$CM32)</f>
        <v>0</v>
      </c>
      <c r="FU32" s="216">
        <f t="shared" si="31"/>
        <v>0</v>
      </c>
      <c r="FV32" s="216">
        <f t="shared" si="31"/>
        <v>0</v>
      </c>
      <c r="FW32" s="216">
        <f t="shared" si="31"/>
        <v>0</v>
      </c>
      <c r="FX32" s="216">
        <f t="shared" si="31"/>
        <v>0</v>
      </c>
      <c r="FY32" s="216">
        <f t="shared" si="31"/>
        <v>0</v>
      </c>
      <c r="FZ32" s="216">
        <f t="shared" si="31"/>
        <v>0</v>
      </c>
      <c r="GA32" s="216">
        <f t="shared" si="31"/>
        <v>0</v>
      </c>
      <c r="GB32" s="216">
        <f t="shared" si="31"/>
        <v>0</v>
      </c>
      <c r="GC32" s="216">
        <f t="shared" ref="GC32:GJ41" si="32">SUMIF($F$6:$CM$6,GC$11,$F32:$CM32)</f>
        <v>0</v>
      </c>
      <c r="GD32" s="216">
        <f t="shared" si="32"/>
        <v>0</v>
      </c>
      <c r="GE32" s="216">
        <f t="shared" si="32"/>
        <v>0</v>
      </c>
      <c r="GF32" s="216">
        <f t="shared" si="32"/>
        <v>0</v>
      </c>
      <c r="GG32" s="216">
        <f t="shared" si="32"/>
        <v>0</v>
      </c>
      <c r="GH32" s="216">
        <f t="shared" si="32"/>
        <v>0</v>
      </c>
      <c r="GI32" s="216">
        <f t="shared" si="32"/>
        <v>0</v>
      </c>
      <c r="GJ32" s="216">
        <f t="shared" si="32"/>
        <v>0</v>
      </c>
    </row>
    <row r="33" spans="1:192" x14ac:dyDescent="0.25">
      <c r="A33" s="370" t="str">
        <f t="shared" si="24"/>
        <v/>
      </c>
      <c r="B33" s="224" t="s">
        <v>101</v>
      </c>
      <c r="C33" s="239"/>
      <c r="D33" s="224"/>
      <c r="E33" s="224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295"/>
      <c r="CL33" s="349"/>
      <c r="CM33" s="359" t="str">
        <f t="shared" si="21"/>
        <v>X</v>
      </c>
      <c r="CN33" s="2">
        <f t="shared" si="4"/>
        <v>0</v>
      </c>
      <c r="CO33" s="215">
        <f t="shared" si="22"/>
        <v>0</v>
      </c>
      <c r="CP33" s="198">
        <f t="shared" si="6"/>
        <v>0</v>
      </c>
      <c r="CQ33" s="216">
        <f t="shared" si="7"/>
        <v>0</v>
      </c>
      <c r="CR33" s="220">
        <f t="shared" si="8"/>
        <v>0</v>
      </c>
      <c r="CS33" s="216">
        <f t="shared" si="23"/>
        <v>0</v>
      </c>
      <c r="CT33" s="221" t="str">
        <f t="shared" si="10"/>
        <v>F</v>
      </c>
      <c r="CU33" s="216"/>
      <c r="CV33" s="216"/>
      <c r="CW33" s="216"/>
      <c r="CX33" s="216"/>
      <c r="CY33" s="216"/>
      <c r="CZ33" s="348" t="str">
        <f t="shared" si="11"/>
        <v/>
      </c>
      <c r="DA33" s="348">
        <v>22</v>
      </c>
      <c r="DC33" s="366" t="s">
        <v>421</v>
      </c>
      <c r="EA33" s="216"/>
      <c r="EB33" s="216"/>
      <c r="EC33" s="216"/>
      <c r="ED33" s="216"/>
      <c r="EE33" s="216"/>
      <c r="EF33" s="216"/>
      <c r="EG33" s="216"/>
      <c r="EH33" s="216">
        <f t="shared" si="12"/>
        <v>0</v>
      </c>
      <c r="EI33" s="216">
        <f t="shared" si="13"/>
        <v>0</v>
      </c>
      <c r="EJ33" s="216">
        <f t="shared" si="14"/>
        <v>0</v>
      </c>
      <c r="EK33" s="216">
        <f t="shared" si="15"/>
        <v>0</v>
      </c>
      <c r="EL33" s="216">
        <f t="shared" si="16"/>
        <v>0</v>
      </c>
      <c r="ES33" s="198">
        <f t="shared" si="29"/>
        <v>0</v>
      </c>
      <c r="ET33" s="198">
        <f t="shared" si="29"/>
        <v>0</v>
      </c>
      <c r="EU33" s="198">
        <f t="shared" si="29"/>
        <v>0</v>
      </c>
      <c r="EV33" s="198">
        <f t="shared" si="29"/>
        <v>0</v>
      </c>
      <c r="EW33" s="198">
        <f t="shared" si="29"/>
        <v>0</v>
      </c>
      <c r="EX33" s="198">
        <f t="shared" si="29"/>
        <v>0</v>
      </c>
      <c r="EY33" s="198">
        <f t="shared" si="29"/>
        <v>0</v>
      </c>
      <c r="EZ33" s="198">
        <f t="shared" si="29"/>
        <v>0</v>
      </c>
      <c r="FA33" s="198">
        <f t="shared" si="29"/>
        <v>0</v>
      </c>
      <c r="FB33" s="198">
        <f t="shared" si="29"/>
        <v>0</v>
      </c>
      <c r="FC33" s="198">
        <f t="shared" si="29"/>
        <v>0</v>
      </c>
      <c r="FD33" s="198">
        <f t="shared" si="29"/>
        <v>0</v>
      </c>
      <c r="FE33" s="198">
        <f t="shared" si="29"/>
        <v>0</v>
      </c>
      <c r="FF33" s="198">
        <f t="shared" si="29"/>
        <v>0</v>
      </c>
      <c r="FG33" s="198">
        <f t="shared" si="29"/>
        <v>0</v>
      </c>
      <c r="FH33" s="198"/>
      <c r="FJ33" s="216">
        <f t="shared" si="30"/>
        <v>0</v>
      </c>
      <c r="FK33" s="216">
        <f t="shared" si="30"/>
        <v>0</v>
      </c>
      <c r="FL33" s="216">
        <f t="shared" si="30"/>
        <v>0</v>
      </c>
      <c r="FM33" s="216">
        <f t="shared" si="30"/>
        <v>0</v>
      </c>
      <c r="FN33" s="216">
        <f t="shared" si="30"/>
        <v>0</v>
      </c>
      <c r="FO33" s="216">
        <f t="shared" si="30"/>
        <v>0</v>
      </c>
      <c r="FP33" s="216">
        <f t="shared" si="30"/>
        <v>0</v>
      </c>
      <c r="FQ33" s="216">
        <f t="shared" si="30"/>
        <v>0</v>
      </c>
      <c r="FR33" s="216">
        <f t="shared" si="30"/>
        <v>0</v>
      </c>
      <c r="FS33" s="216">
        <f t="shared" si="30"/>
        <v>0</v>
      </c>
      <c r="FT33" s="216">
        <f t="shared" si="31"/>
        <v>0</v>
      </c>
      <c r="FU33" s="216">
        <f t="shared" si="31"/>
        <v>0</v>
      </c>
      <c r="FV33" s="216">
        <f t="shared" si="31"/>
        <v>0</v>
      </c>
      <c r="FW33" s="216">
        <f t="shared" si="31"/>
        <v>0</v>
      </c>
      <c r="FX33" s="216">
        <f t="shared" si="31"/>
        <v>0</v>
      </c>
      <c r="FY33" s="216">
        <f t="shared" si="31"/>
        <v>0</v>
      </c>
      <c r="FZ33" s="216">
        <f t="shared" si="31"/>
        <v>0</v>
      </c>
      <c r="GA33" s="216">
        <f t="shared" si="31"/>
        <v>0</v>
      </c>
      <c r="GB33" s="216">
        <f t="shared" si="31"/>
        <v>0</v>
      </c>
      <c r="GC33" s="216">
        <f t="shared" si="32"/>
        <v>0</v>
      </c>
      <c r="GD33" s="216">
        <f t="shared" si="32"/>
        <v>0</v>
      </c>
      <c r="GE33" s="216">
        <f t="shared" si="32"/>
        <v>0</v>
      </c>
      <c r="GF33" s="216">
        <f t="shared" si="32"/>
        <v>0</v>
      </c>
      <c r="GG33" s="216">
        <f t="shared" si="32"/>
        <v>0</v>
      </c>
      <c r="GH33" s="216">
        <f t="shared" si="32"/>
        <v>0</v>
      </c>
      <c r="GI33" s="216">
        <f t="shared" si="32"/>
        <v>0</v>
      </c>
      <c r="GJ33" s="216">
        <f t="shared" si="32"/>
        <v>0</v>
      </c>
    </row>
    <row r="34" spans="1:192" x14ac:dyDescent="0.25">
      <c r="A34" s="370" t="str">
        <f t="shared" si="24"/>
        <v/>
      </c>
      <c r="B34" s="224" t="s">
        <v>102</v>
      </c>
      <c r="C34" s="239"/>
      <c r="D34" s="224"/>
      <c r="E34" s="224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295"/>
      <c r="CL34" s="349"/>
      <c r="CM34" s="359" t="str">
        <f t="shared" si="21"/>
        <v>X</v>
      </c>
      <c r="CN34" s="2">
        <f t="shared" si="4"/>
        <v>0</v>
      </c>
      <c r="CO34" s="215">
        <f t="shared" si="22"/>
        <v>0</v>
      </c>
      <c r="CP34" s="198">
        <f t="shared" si="6"/>
        <v>0</v>
      </c>
      <c r="CQ34" s="216">
        <f t="shared" si="7"/>
        <v>0</v>
      </c>
      <c r="CR34" s="220">
        <f t="shared" si="8"/>
        <v>0</v>
      </c>
      <c r="CS34" s="216">
        <f t="shared" si="23"/>
        <v>0</v>
      </c>
      <c r="CT34" s="221" t="str">
        <f t="shared" si="10"/>
        <v>F</v>
      </c>
      <c r="CU34" s="216"/>
      <c r="CV34" s="216"/>
      <c r="CW34" s="216"/>
      <c r="CX34" s="216"/>
      <c r="CY34" s="216"/>
      <c r="CZ34" s="348" t="str">
        <f t="shared" si="11"/>
        <v/>
      </c>
      <c r="DA34" s="348">
        <v>23</v>
      </c>
      <c r="DC34" s="366" t="s">
        <v>422</v>
      </c>
      <c r="EA34" s="216"/>
      <c r="EB34" s="216"/>
      <c r="EC34" s="216"/>
      <c r="ED34" s="216"/>
      <c r="EE34" s="216"/>
      <c r="EF34" s="216"/>
      <c r="EG34" s="216"/>
      <c r="EH34" s="216">
        <f t="shared" si="12"/>
        <v>0</v>
      </c>
      <c r="EI34" s="216">
        <f t="shared" si="13"/>
        <v>0</v>
      </c>
      <c r="EJ34" s="216">
        <f t="shared" si="14"/>
        <v>0</v>
      </c>
      <c r="EK34" s="216">
        <f t="shared" si="15"/>
        <v>0</v>
      </c>
      <c r="EL34" s="216">
        <f t="shared" si="16"/>
        <v>0</v>
      </c>
      <c r="ES34" s="198">
        <f t="shared" si="29"/>
        <v>0</v>
      </c>
      <c r="ET34" s="198">
        <f t="shared" si="29"/>
        <v>0</v>
      </c>
      <c r="EU34" s="198">
        <f t="shared" si="29"/>
        <v>0</v>
      </c>
      <c r="EV34" s="198">
        <f t="shared" si="29"/>
        <v>0</v>
      </c>
      <c r="EW34" s="198">
        <f t="shared" si="29"/>
        <v>0</v>
      </c>
      <c r="EX34" s="198">
        <f t="shared" si="29"/>
        <v>0</v>
      </c>
      <c r="EY34" s="198">
        <f t="shared" si="29"/>
        <v>0</v>
      </c>
      <c r="EZ34" s="198">
        <f t="shared" si="29"/>
        <v>0</v>
      </c>
      <c r="FA34" s="198">
        <f t="shared" si="29"/>
        <v>0</v>
      </c>
      <c r="FB34" s="198">
        <f t="shared" si="29"/>
        <v>0</v>
      </c>
      <c r="FC34" s="198">
        <f t="shared" si="29"/>
        <v>0</v>
      </c>
      <c r="FD34" s="198">
        <f t="shared" si="29"/>
        <v>0</v>
      </c>
      <c r="FE34" s="198">
        <f t="shared" si="29"/>
        <v>0</v>
      </c>
      <c r="FF34" s="198">
        <f t="shared" si="29"/>
        <v>0</v>
      </c>
      <c r="FG34" s="198">
        <f t="shared" si="29"/>
        <v>0</v>
      </c>
      <c r="FH34" s="198"/>
      <c r="FJ34" s="216">
        <f t="shared" si="30"/>
        <v>0</v>
      </c>
      <c r="FK34" s="216">
        <f t="shared" si="30"/>
        <v>0</v>
      </c>
      <c r="FL34" s="216">
        <f t="shared" si="30"/>
        <v>0</v>
      </c>
      <c r="FM34" s="216">
        <f t="shared" si="30"/>
        <v>0</v>
      </c>
      <c r="FN34" s="216">
        <f t="shared" si="30"/>
        <v>0</v>
      </c>
      <c r="FO34" s="216">
        <f t="shared" si="30"/>
        <v>0</v>
      </c>
      <c r="FP34" s="216">
        <f t="shared" si="30"/>
        <v>0</v>
      </c>
      <c r="FQ34" s="216">
        <f t="shared" si="30"/>
        <v>0</v>
      </c>
      <c r="FR34" s="216">
        <f t="shared" si="30"/>
        <v>0</v>
      </c>
      <c r="FS34" s="216">
        <f t="shared" si="30"/>
        <v>0</v>
      </c>
      <c r="FT34" s="216">
        <f t="shared" si="31"/>
        <v>0</v>
      </c>
      <c r="FU34" s="216">
        <f t="shared" si="31"/>
        <v>0</v>
      </c>
      <c r="FV34" s="216">
        <f t="shared" si="31"/>
        <v>0</v>
      </c>
      <c r="FW34" s="216">
        <f t="shared" si="31"/>
        <v>0</v>
      </c>
      <c r="FX34" s="216">
        <f t="shared" si="31"/>
        <v>0</v>
      </c>
      <c r="FY34" s="216">
        <f t="shared" si="31"/>
        <v>0</v>
      </c>
      <c r="FZ34" s="216">
        <f t="shared" si="31"/>
        <v>0</v>
      </c>
      <c r="GA34" s="216">
        <f t="shared" si="31"/>
        <v>0</v>
      </c>
      <c r="GB34" s="216">
        <f t="shared" si="31"/>
        <v>0</v>
      </c>
      <c r="GC34" s="216">
        <f t="shared" si="32"/>
        <v>0</v>
      </c>
      <c r="GD34" s="216">
        <f t="shared" si="32"/>
        <v>0</v>
      </c>
      <c r="GE34" s="216">
        <f t="shared" si="32"/>
        <v>0</v>
      </c>
      <c r="GF34" s="216">
        <f t="shared" si="32"/>
        <v>0</v>
      </c>
      <c r="GG34" s="216">
        <f t="shared" si="32"/>
        <v>0</v>
      </c>
      <c r="GH34" s="216">
        <f t="shared" si="32"/>
        <v>0</v>
      </c>
      <c r="GI34" s="216">
        <f t="shared" si="32"/>
        <v>0</v>
      </c>
      <c r="GJ34" s="216">
        <f t="shared" si="32"/>
        <v>0</v>
      </c>
    </row>
    <row r="35" spans="1:192" x14ac:dyDescent="0.25">
      <c r="A35" s="370" t="str">
        <f t="shared" si="24"/>
        <v/>
      </c>
      <c r="B35" s="224" t="s">
        <v>103</v>
      </c>
      <c r="C35" s="239"/>
      <c r="D35" s="224"/>
      <c r="E35" s="224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295"/>
      <c r="CL35" s="349"/>
      <c r="CM35" s="359" t="str">
        <f t="shared" si="21"/>
        <v>X</v>
      </c>
      <c r="CN35" s="2">
        <f t="shared" si="4"/>
        <v>0</v>
      </c>
      <c r="CO35" s="215">
        <f t="shared" si="22"/>
        <v>0</v>
      </c>
      <c r="CP35" s="198">
        <f t="shared" si="6"/>
        <v>0</v>
      </c>
      <c r="CQ35" s="216">
        <f t="shared" si="7"/>
        <v>0</v>
      </c>
      <c r="CR35" s="220">
        <f t="shared" si="8"/>
        <v>0</v>
      </c>
      <c r="CS35" s="216">
        <f t="shared" si="23"/>
        <v>0</v>
      </c>
      <c r="CT35" s="221" t="str">
        <f t="shared" si="10"/>
        <v>F</v>
      </c>
      <c r="CU35" s="216"/>
      <c r="CV35" s="216"/>
      <c r="CW35" s="216"/>
      <c r="CX35" s="216"/>
      <c r="CY35" s="216"/>
      <c r="CZ35" s="348" t="str">
        <f t="shared" si="11"/>
        <v/>
      </c>
      <c r="DA35" s="348">
        <v>24</v>
      </c>
      <c r="DC35" s="366" t="s">
        <v>423</v>
      </c>
      <c r="EA35" s="216"/>
      <c r="EB35" s="216"/>
      <c r="EC35" s="216"/>
      <c r="ED35" s="216"/>
      <c r="EE35" s="216"/>
      <c r="EF35" s="216"/>
      <c r="EG35" s="216"/>
      <c r="EH35" s="216">
        <f t="shared" si="12"/>
        <v>0</v>
      </c>
      <c r="EI35" s="216">
        <f t="shared" si="13"/>
        <v>0</v>
      </c>
      <c r="EJ35" s="216">
        <f t="shared" si="14"/>
        <v>0</v>
      </c>
      <c r="EK35" s="216">
        <f t="shared" si="15"/>
        <v>0</v>
      </c>
      <c r="EL35" s="216">
        <f t="shared" si="16"/>
        <v>0</v>
      </c>
      <c r="ES35" s="198">
        <f t="shared" si="29"/>
        <v>0</v>
      </c>
      <c r="ET35" s="198">
        <f t="shared" si="29"/>
        <v>0</v>
      </c>
      <c r="EU35" s="198">
        <f t="shared" si="29"/>
        <v>0</v>
      </c>
      <c r="EV35" s="198">
        <f t="shared" si="29"/>
        <v>0</v>
      </c>
      <c r="EW35" s="198">
        <f t="shared" si="29"/>
        <v>0</v>
      </c>
      <c r="EX35" s="198">
        <f t="shared" si="29"/>
        <v>0</v>
      </c>
      <c r="EY35" s="198">
        <f t="shared" si="29"/>
        <v>0</v>
      </c>
      <c r="EZ35" s="198">
        <f t="shared" si="29"/>
        <v>0</v>
      </c>
      <c r="FA35" s="198">
        <f t="shared" si="29"/>
        <v>0</v>
      </c>
      <c r="FB35" s="198">
        <f t="shared" si="29"/>
        <v>0</v>
      </c>
      <c r="FC35" s="198">
        <f t="shared" si="29"/>
        <v>0</v>
      </c>
      <c r="FD35" s="198">
        <f t="shared" si="29"/>
        <v>0</v>
      </c>
      <c r="FE35" s="198">
        <f t="shared" si="29"/>
        <v>0</v>
      </c>
      <c r="FF35" s="198">
        <f t="shared" si="29"/>
        <v>0</v>
      </c>
      <c r="FG35" s="198">
        <f t="shared" si="29"/>
        <v>0</v>
      </c>
      <c r="FH35" s="198"/>
      <c r="FJ35" s="216">
        <f t="shared" si="30"/>
        <v>0</v>
      </c>
      <c r="FK35" s="216">
        <f t="shared" si="30"/>
        <v>0</v>
      </c>
      <c r="FL35" s="216">
        <f t="shared" si="30"/>
        <v>0</v>
      </c>
      <c r="FM35" s="216">
        <f t="shared" si="30"/>
        <v>0</v>
      </c>
      <c r="FN35" s="216">
        <f t="shared" si="30"/>
        <v>0</v>
      </c>
      <c r="FO35" s="216">
        <f t="shared" si="30"/>
        <v>0</v>
      </c>
      <c r="FP35" s="216">
        <f t="shared" si="30"/>
        <v>0</v>
      </c>
      <c r="FQ35" s="216">
        <f t="shared" si="30"/>
        <v>0</v>
      </c>
      <c r="FR35" s="216">
        <f t="shared" si="30"/>
        <v>0</v>
      </c>
      <c r="FS35" s="216">
        <f t="shared" si="30"/>
        <v>0</v>
      </c>
      <c r="FT35" s="216">
        <f t="shared" si="31"/>
        <v>0</v>
      </c>
      <c r="FU35" s="216">
        <f t="shared" si="31"/>
        <v>0</v>
      </c>
      <c r="FV35" s="216">
        <f t="shared" si="31"/>
        <v>0</v>
      </c>
      <c r="FW35" s="216">
        <f t="shared" si="31"/>
        <v>0</v>
      </c>
      <c r="FX35" s="216">
        <f t="shared" si="31"/>
        <v>0</v>
      </c>
      <c r="FY35" s="216">
        <f t="shared" si="31"/>
        <v>0</v>
      </c>
      <c r="FZ35" s="216">
        <f t="shared" si="31"/>
        <v>0</v>
      </c>
      <c r="GA35" s="216">
        <f t="shared" si="31"/>
        <v>0</v>
      </c>
      <c r="GB35" s="216">
        <f t="shared" si="31"/>
        <v>0</v>
      </c>
      <c r="GC35" s="216">
        <f t="shared" si="32"/>
        <v>0</v>
      </c>
      <c r="GD35" s="216">
        <f t="shared" si="32"/>
        <v>0</v>
      </c>
      <c r="GE35" s="216">
        <f t="shared" si="32"/>
        <v>0</v>
      </c>
      <c r="GF35" s="216">
        <f t="shared" si="32"/>
        <v>0</v>
      </c>
      <c r="GG35" s="216">
        <f t="shared" si="32"/>
        <v>0</v>
      </c>
      <c r="GH35" s="216">
        <f t="shared" si="32"/>
        <v>0</v>
      </c>
      <c r="GI35" s="216">
        <f t="shared" si="32"/>
        <v>0</v>
      </c>
      <c r="GJ35" s="216">
        <f t="shared" si="32"/>
        <v>0</v>
      </c>
    </row>
    <row r="36" spans="1:192" x14ac:dyDescent="0.25">
      <c r="A36" s="370" t="str">
        <f t="shared" si="24"/>
        <v/>
      </c>
      <c r="B36" s="224" t="s">
        <v>104</v>
      </c>
      <c r="C36" s="239"/>
      <c r="D36" s="224"/>
      <c r="E36" s="224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295"/>
      <c r="CL36" s="349"/>
      <c r="CM36" s="359" t="str">
        <f t="shared" si="21"/>
        <v>X</v>
      </c>
      <c r="CN36" s="2">
        <f t="shared" si="4"/>
        <v>0</v>
      </c>
      <c r="CO36" s="215">
        <f t="shared" si="22"/>
        <v>0</v>
      </c>
      <c r="CP36" s="198">
        <f t="shared" si="6"/>
        <v>0</v>
      </c>
      <c r="CQ36" s="216">
        <f t="shared" si="7"/>
        <v>0</v>
      </c>
      <c r="CR36" s="220">
        <f t="shared" si="8"/>
        <v>0</v>
      </c>
      <c r="CS36" s="216">
        <f t="shared" si="23"/>
        <v>0</v>
      </c>
      <c r="CT36" s="221" t="str">
        <f t="shared" si="10"/>
        <v>F</v>
      </c>
      <c r="CU36" s="216"/>
      <c r="CV36" s="216"/>
      <c r="CW36" s="216"/>
      <c r="CX36" s="216"/>
      <c r="CY36" s="216"/>
      <c r="CZ36" s="348" t="str">
        <f t="shared" si="11"/>
        <v/>
      </c>
      <c r="DA36" s="348">
        <v>25</v>
      </c>
      <c r="EA36" s="216"/>
      <c r="EB36" s="216"/>
      <c r="EC36" s="216"/>
      <c r="ED36" s="216"/>
      <c r="EE36" s="216"/>
      <c r="EF36" s="216"/>
      <c r="EG36" s="216"/>
      <c r="EH36" s="216">
        <f t="shared" si="12"/>
        <v>0</v>
      </c>
      <c r="EI36" s="216">
        <f t="shared" si="13"/>
        <v>0</v>
      </c>
      <c r="EJ36" s="216">
        <f t="shared" si="14"/>
        <v>0</v>
      </c>
      <c r="EK36" s="216">
        <f t="shared" si="15"/>
        <v>0</v>
      </c>
      <c r="EL36" s="216">
        <f t="shared" si="16"/>
        <v>0</v>
      </c>
      <c r="ES36" s="198">
        <f t="shared" si="29"/>
        <v>0</v>
      </c>
      <c r="ET36" s="198">
        <f t="shared" si="29"/>
        <v>0</v>
      </c>
      <c r="EU36" s="198">
        <f t="shared" si="29"/>
        <v>0</v>
      </c>
      <c r="EV36" s="198">
        <f t="shared" si="29"/>
        <v>0</v>
      </c>
      <c r="EW36" s="198">
        <f t="shared" si="29"/>
        <v>0</v>
      </c>
      <c r="EX36" s="198">
        <f t="shared" si="29"/>
        <v>0</v>
      </c>
      <c r="EY36" s="198">
        <f t="shared" si="29"/>
        <v>0</v>
      </c>
      <c r="EZ36" s="198">
        <f t="shared" si="29"/>
        <v>0</v>
      </c>
      <c r="FA36" s="198">
        <f t="shared" si="29"/>
        <v>0</v>
      </c>
      <c r="FB36" s="198">
        <f t="shared" si="29"/>
        <v>0</v>
      </c>
      <c r="FC36" s="198">
        <f t="shared" si="29"/>
        <v>0</v>
      </c>
      <c r="FD36" s="198">
        <f t="shared" si="29"/>
        <v>0</v>
      </c>
      <c r="FE36" s="198">
        <f t="shared" si="29"/>
        <v>0</v>
      </c>
      <c r="FF36" s="198">
        <f t="shared" si="29"/>
        <v>0</v>
      </c>
      <c r="FG36" s="198">
        <f t="shared" si="29"/>
        <v>0</v>
      </c>
      <c r="FH36" s="198"/>
      <c r="FJ36" s="216">
        <f t="shared" si="30"/>
        <v>0</v>
      </c>
      <c r="FK36" s="216">
        <f t="shared" si="30"/>
        <v>0</v>
      </c>
      <c r="FL36" s="216">
        <f t="shared" si="30"/>
        <v>0</v>
      </c>
      <c r="FM36" s="216">
        <f t="shared" si="30"/>
        <v>0</v>
      </c>
      <c r="FN36" s="216">
        <f t="shared" si="30"/>
        <v>0</v>
      </c>
      <c r="FO36" s="216">
        <f t="shared" si="30"/>
        <v>0</v>
      </c>
      <c r="FP36" s="216">
        <f t="shared" si="30"/>
        <v>0</v>
      </c>
      <c r="FQ36" s="216">
        <f t="shared" si="30"/>
        <v>0</v>
      </c>
      <c r="FR36" s="216">
        <f t="shared" si="30"/>
        <v>0</v>
      </c>
      <c r="FS36" s="216">
        <f t="shared" si="30"/>
        <v>0</v>
      </c>
      <c r="FT36" s="216">
        <f t="shared" si="31"/>
        <v>0</v>
      </c>
      <c r="FU36" s="216">
        <f t="shared" si="31"/>
        <v>0</v>
      </c>
      <c r="FV36" s="216">
        <f t="shared" si="31"/>
        <v>0</v>
      </c>
      <c r="FW36" s="216">
        <f t="shared" si="31"/>
        <v>0</v>
      </c>
      <c r="FX36" s="216">
        <f t="shared" si="31"/>
        <v>0</v>
      </c>
      <c r="FY36" s="216">
        <f t="shared" si="31"/>
        <v>0</v>
      </c>
      <c r="FZ36" s="216">
        <f t="shared" si="31"/>
        <v>0</v>
      </c>
      <c r="GA36" s="216">
        <f t="shared" si="31"/>
        <v>0</v>
      </c>
      <c r="GB36" s="216">
        <f t="shared" si="31"/>
        <v>0</v>
      </c>
      <c r="GC36" s="216">
        <f t="shared" si="32"/>
        <v>0</v>
      </c>
      <c r="GD36" s="216">
        <f t="shared" si="32"/>
        <v>0</v>
      </c>
      <c r="GE36" s="216">
        <f t="shared" si="32"/>
        <v>0</v>
      </c>
      <c r="GF36" s="216">
        <f t="shared" si="32"/>
        <v>0</v>
      </c>
      <c r="GG36" s="216">
        <f t="shared" si="32"/>
        <v>0</v>
      </c>
      <c r="GH36" s="216">
        <f t="shared" si="32"/>
        <v>0</v>
      </c>
      <c r="GI36" s="216">
        <f t="shared" si="32"/>
        <v>0</v>
      </c>
      <c r="GJ36" s="216">
        <f t="shared" si="32"/>
        <v>0</v>
      </c>
    </row>
    <row r="37" spans="1:192" x14ac:dyDescent="0.25">
      <c r="A37" s="370" t="str">
        <f t="shared" si="24"/>
        <v/>
      </c>
      <c r="B37" s="224" t="s">
        <v>105</v>
      </c>
      <c r="C37" s="239"/>
      <c r="D37" s="224"/>
      <c r="E37" s="224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295"/>
      <c r="CL37" s="349"/>
      <c r="CM37" s="359" t="str">
        <f t="shared" si="21"/>
        <v>X</v>
      </c>
      <c r="CN37" s="2">
        <f t="shared" si="4"/>
        <v>0</v>
      </c>
      <c r="CO37" s="215">
        <f t="shared" si="22"/>
        <v>0</v>
      </c>
      <c r="CP37" s="198">
        <f t="shared" si="6"/>
        <v>0</v>
      </c>
      <c r="CQ37" s="216">
        <f t="shared" si="7"/>
        <v>0</v>
      </c>
      <c r="CR37" s="220">
        <f t="shared" si="8"/>
        <v>0</v>
      </c>
      <c r="CS37" s="216">
        <f t="shared" si="23"/>
        <v>0</v>
      </c>
      <c r="CT37" s="221" t="str">
        <f t="shared" si="10"/>
        <v>F</v>
      </c>
      <c r="CU37" s="216"/>
      <c r="CV37" s="216"/>
      <c r="CW37" s="216"/>
      <c r="CX37" s="216"/>
      <c r="CY37" s="216"/>
      <c r="CZ37" s="348" t="str">
        <f t="shared" si="11"/>
        <v/>
      </c>
      <c r="DA37" s="348">
        <v>26</v>
      </c>
      <c r="EA37" s="216"/>
      <c r="EB37" s="216"/>
      <c r="EC37" s="216"/>
      <c r="ED37" s="216"/>
      <c r="EE37" s="216"/>
      <c r="EF37" s="216"/>
      <c r="EG37" s="216"/>
      <c r="EH37" s="216">
        <f t="shared" si="12"/>
        <v>0</v>
      </c>
      <c r="EI37" s="216">
        <f t="shared" si="13"/>
        <v>0</v>
      </c>
      <c r="EJ37" s="216">
        <f t="shared" si="14"/>
        <v>0</v>
      </c>
      <c r="EK37" s="216">
        <f t="shared" si="15"/>
        <v>0</v>
      </c>
      <c r="EL37" s="216">
        <f t="shared" si="16"/>
        <v>0</v>
      </c>
      <c r="ES37" s="198">
        <f t="shared" si="29"/>
        <v>0</v>
      </c>
      <c r="ET37" s="198">
        <f t="shared" si="29"/>
        <v>0</v>
      </c>
      <c r="EU37" s="198">
        <f t="shared" si="29"/>
        <v>0</v>
      </c>
      <c r="EV37" s="198">
        <f t="shared" si="29"/>
        <v>0</v>
      </c>
      <c r="EW37" s="198">
        <f t="shared" si="29"/>
        <v>0</v>
      </c>
      <c r="EX37" s="198">
        <f t="shared" si="29"/>
        <v>0</v>
      </c>
      <c r="EY37" s="198">
        <f t="shared" si="29"/>
        <v>0</v>
      </c>
      <c r="EZ37" s="198">
        <f t="shared" si="29"/>
        <v>0</v>
      </c>
      <c r="FA37" s="198">
        <f t="shared" si="29"/>
        <v>0</v>
      </c>
      <c r="FB37" s="198">
        <f t="shared" si="29"/>
        <v>0</v>
      </c>
      <c r="FC37" s="198">
        <f t="shared" si="29"/>
        <v>0</v>
      </c>
      <c r="FD37" s="198">
        <f t="shared" si="29"/>
        <v>0</v>
      </c>
      <c r="FE37" s="198">
        <f t="shared" si="29"/>
        <v>0</v>
      </c>
      <c r="FF37" s="198">
        <f t="shared" si="29"/>
        <v>0</v>
      </c>
      <c r="FG37" s="198">
        <f t="shared" si="29"/>
        <v>0</v>
      </c>
      <c r="FH37" s="198"/>
      <c r="FJ37" s="216">
        <f t="shared" si="30"/>
        <v>0</v>
      </c>
      <c r="FK37" s="216">
        <f t="shared" si="30"/>
        <v>0</v>
      </c>
      <c r="FL37" s="216">
        <f t="shared" si="30"/>
        <v>0</v>
      </c>
      <c r="FM37" s="216">
        <f t="shared" si="30"/>
        <v>0</v>
      </c>
      <c r="FN37" s="216">
        <f t="shared" si="30"/>
        <v>0</v>
      </c>
      <c r="FO37" s="216">
        <f t="shared" si="30"/>
        <v>0</v>
      </c>
      <c r="FP37" s="216">
        <f t="shared" si="30"/>
        <v>0</v>
      </c>
      <c r="FQ37" s="216">
        <f t="shared" si="30"/>
        <v>0</v>
      </c>
      <c r="FR37" s="216">
        <f t="shared" si="30"/>
        <v>0</v>
      </c>
      <c r="FS37" s="216">
        <f t="shared" si="30"/>
        <v>0</v>
      </c>
      <c r="FT37" s="216">
        <f t="shared" si="31"/>
        <v>0</v>
      </c>
      <c r="FU37" s="216">
        <f t="shared" si="31"/>
        <v>0</v>
      </c>
      <c r="FV37" s="216">
        <f t="shared" si="31"/>
        <v>0</v>
      </c>
      <c r="FW37" s="216">
        <f t="shared" si="31"/>
        <v>0</v>
      </c>
      <c r="FX37" s="216">
        <f t="shared" si="31"/>
        <v>0</v>
      </c>
      <c r="FY37" s="216">
        <f t="shared" si="31"/>
        <v>0</v>
      </c>
      <c r="FZ37" s="216">
        <f t="shared" si="31"/>
        <v>0</v>
      </c>
      <c r="GA37" s="216">
        <f t="shared" si="31"/>
        <v>0</v>
      </c>
      <c r="GB37" s="216">
        <f t="shared" si="31"/>
        <v>0</v>
      </c>
      <c r="GC37" s="216">
        <f t="shared" si="32"/>
        <v>0</v>
      </c>
      <c r="GD37" s="216">
        <f t="shared" si="32"/>
        <v>0</v>
      </c>
      <c r="GE37" s="216">
        <f t="shared" si="32"/>
        <v>0</v>
      </c>
      <c r="GF37" s="216">
        <f t="shared" si="32"/>
        <v>0</v>
      </c>
      <c r="GG37" s="216">
        <f t="shared" si="32"/>
        <v>0</v>
      </c>
      <c r="GH37" s="216">
        <f t="shared" si="32"/>
        <v>0</v>
      </c>
      <c r="GI37" s="216">
        <f t="shared" si="32"/>
        <v>0</v>
      </c>
      <c r="GJ37" s="216">
        <f t="shared" si="32"/>
        <v>0</v>
      </c>
    </row>
    <row r="38" spans="1:192" x14ac:dyDescent="0.25">
      <c r="A38" s="370" t="str">
        <f t="shared" si="24"/>
        <v/>
      </c>
      <c r="B38" s="224" t="s">
        <v>106</v>
      </c>
      <c r="C38" s="239"/>
      <c r="D38" s="224"/>
      <c r="E38" s="224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295"/>
      <c r="CL38" s="349"/>
      <c r="CM38" s="359" t="str">
        <f t="shared" si="21"/>
        <v>X</v>
      </c>
      <c r="CN38" s="2">
        <f t="shared" si="4"/>
        <v>0</v>
      </c>
      <c r="CO38" s="215">
        <f t="shared" si="22"/>
        <v>0</v>
      </c>
      <c r="CP38" s="198">
        <f t="shared" si="6"/>
        <v>0</v>
      </c>
      <c r="CQ38" s="216">
        <f t="shared" si="7"/>
        <v>0</v>
      </c>
      <c r="CR38" s="220">
        <f t="shared" si="8"/>
        <v>0</v>
      </c>
      <c r="CS38" s="216">
        <f t="shared" si="23"/>
        <v>0</v>
      </c>
      <c r="CT38" s="221" t="str">
        <f t="shared" si="10"/>
        <v>F</v>
      </c>
      <c r="CU38" s="216"/>
      <c r="CV38" s="216"/>
      <c r="CW38" s="216"/>
      <c r="CX38" s="216"/>
      <c r="CY38" s="216"/>
      <c r="CZ38" s="348" t="str">
        <f t="shared" si="11"/>
        <v/>
      </c>
      <c r="DA38" s="348">
        <v>27</v>
      </c>
      <c r="EA38" s="216"/>
      <c r="EB38" s="216"/>
      <c r="EC38" s="216"/>
      <c r="ED38" s="216"/>
      <c r="EE38" s="216"/>
      <c r="EF38" s="216"/>
      <c r="EG38" s="216"/>
      <c r="EH38" s="216">
        <f t="shared" si="12"/>
        <v>0</v>
      </c>
      <c r="EI38" s="216">
        <f t="shared" si="13"/>
        <v>0</v>
      </c>
      <c r="EJ38" s="216">
        <f t="shared" si="14"/>
        <v>0</v>
      </c>
      <c r="EK38" s="216">
        <f t="shared" si="15"/>
        <v>0</v>
      </c>
      <c r="EL38" s="216">
        <f t="shared" si="16"/>
        <v>0</v>
      </c>
      <c r="ES38" s="198">
        <f t="shared" si="29"/>
        <v>0</v>
      </c>
      <c r="ET38" s="198">
        <f t="shared" si="29"/>
        <v>0</v>
      </c>
      <c r="EU38" s="198">
        <f t="shared" si="29"/>
        <v>0</v>
      </c>
      <c r="EV38" s="198">
        <f t="shared" si="29"/>
        <v>0</v>
      </c>
      <c r="EW38" s="198">
        <f t="shared" si="29"/>
        <v>0</v>
      </c>
      <c r="EX38" s="198">
        <f t="shared" si="29"/>
        <v>0</v>
      </c>
      <c r="EY38" s="198">
        <f t="shared" si="29"/>
        <v>0</v>
      </c>
      <c r="EZ38" s="198">
        <f t="shared" si="29"/>
        <v>0</v>
      </c>
      <c r="FA38" s="198">
        <f t="shared" si="29"/>
        <v>0</v>
      </c>
      <c r="FB38" s="198">
        <f t="shared" si="29"/>
        <v>0</v>
      </c>
      <c r="FC38" s="198">
        <f t="shared" si="29"/>
        <v>0</v>
      </c>
      <c r="FD38" s="198">
        <f t="shared" si="29"/>
        <v>0</v>
      </c>
      <c r="FE38" s="198">
        <f t="shared" si="29"/>
        <v>0</v>
      </c>
      <c r="FF38" s="198">
        <f t="shared" si="29"/>
        <v>0</v>
      </c>
      <c r="FG38" s="198">
        <f t="shared" si="29"/>
        <v>0</v>
      </c>
      <c r="FH38" s="198"/>
      <c r="FJ38" s="216">
        <f t="shared" si="30"/>
        <v>0</v>
      </c>
      <c r="FK38" s="216">
        <f t="shared" si="30"/>
        <v>0</v>
      </c>
      <c r="FL38" s="216">
        <f t="shared" si="30"/>
        <v>0</v>
      </c>
      <c r="FM38" s="216">
        <f t="shared" si="30"/>
        <v>0</v>
      </c>
      <c r="FN38" s="216">
        <f t="shared" si="30"/>
        <v>0</v>
      </c>
      <c r="FO38" s="216">
        <f t="shared" si="30"/>
        <v>0</v>
      </c>
      <c r="FP38" s="216">
        <f t="shared" si="30"/>
        <v>0</v>
      </c>
      <c r="FQ38" s="216">
        <f t="shared" si="30"/>
        <v>0</v>
      </c>
      <c r="FR38" s="216">
        <f t="shared" si="30"/>
        <v>0</v>
      </c>
      <c r="FS38" s="216">
        <f t="shared" si="30"/>
        <v>0</v>
      </c>
      <c r="FT38" s="216">
        <f t="shared" si="31"/>
        <v>0</v>
      </c>
      <c r="FU38" s="216">
        <f t="shared" si="31"/>
        <v>0</v>
      </c>
      <c r="FV38" s="216">
        <f t="shared" si="31"/>
        <v>0</v>
      </c>
      <c r="FW38" s="216">
        <f t="shared" si="31"/>
        <v>0</v>
      </c>
      <c r="FX38" s="216">
        <f t="shared" si="31"/>
        <v>0</v>
      </c>
      <c r="FY38" s="216">
        <f t="shared" si="31"/>
        <v>0</v>
      </c>
      <c r="FZ38" s="216">
        <f t="shared" si="31"/>
        <v>0</v>
      </c>
      <c r="GA38" s="216">
        <f t="shared" si="31"/>
        <v>0</v>
      </c>
      <c r="GB38" s="216">
        <f t="shared" si="31"/>
        <v>0</v>
      </c>
      <c r="GC38" s="216">
        <f t="shared" si="32"/>
        <v>0</v>
      </c>
      <c r="GD38" s="216">
        <f t="shared" si="32"/>
        <v>0</v>
      </c>
      <c r="GE38" s="216">
        <f t="shared" si="32"/>
        <v>0</v>
      </c>
      <c r="GF38" s="216">
        <f t="shared" si="32"/>
        <v>0</v>
      </c>
      <c r="GG38" s="216">
        <f t="shared" si="32"/>
        <v>0</v>
      </c>
      <c r="GH38" s="216">
        <f t="shared" si="32"/>
        <v>0</v>
      </c>
      <c r="GI38" s="216">
        <f t="shared" si="32"/>
        <v>0</v>
      </c>
      <c r="GJ38" s="216">
        <f t="shared" si="32"/>
        <v>0</v>
      </c>
    </row>
    <row r="39" spans="1:192" x14ac:dyDescent="0.25">
      <c r="A39" s="370" t="str">
        <f t="shared" si="24"/>
        <v/>
      </c>
      <c r="B39" s="224" t="s">
        <v>107</v>
      </c>
      <c r="C39" s="239"/>
      <c r="D39" s="224"/>
      <c r="E39" s="224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295"/>
      <c r="CL39" s="349"/>
      <c r="CM39" s="359" t="str">
        <f t="shared" si="21"/>
        <v>X</v>
      </c>
      <c r="CN39" s="2">
        <f t="shared" si="4"/>
        <v>0</v>
      </c>
      <c r="CO39" s="215">
        <f t="shared" si="22"/>
        <v>0</v>
      </c>
      <c r="CP39" s="198">
        <f t="shared" si="6"/>
        <v>0</v>
      </c>
      <c r="CQ39" s="216">
        <f t="shared" si="7"/>
        <v>0</v>
      </c>
      <c r="CR39" s="220">
        <f t="shared" si="8"/>
        <v>0</v>
      </c>
      <c r="CS39" s="216">
        <f t="shared" si="23"/>
        <v>0</v>
      </c>
      <c r="CT39" s="221" t="str">
        <f t="shared" si="10"/>
        <v>F</v>
      </c>
      <c r="CU39" s="216"/>
      <c r="CV39" s="216"/>
      <c r="CW39" s="216"/>
      <c r="CX39" s="216"/>
      <c r="CY39" s="216"/>
      <c r="CZ39" s="348" t="str">
        <f t="shared" si="11"/>
        <v/>
      </c>
      <c r="DA39" s="348">
        <v>28</v>
      </c>
      <c r="EA39" s="216"/>
      <c r="EB39" s="216"/>
      <c r="EC39" s="216"/>
      <c r="ED39" s="216"/>
      <c r="EE39" s="216"/>
      <c r="EF39" s="216"/>
      <c r="EG39" s="216"/>
      <c r="EH39" s="216">
        <f t="shared" si="12"/>
        <v>0</v>
      </c>
      <c r="EI39" s="216">
        <f t="shared" si="13"/>
        <v>0</v>
      </c>
      <c r="EJ39" s="216">
        <f t="shared" si="14"/>
        <v>0</v>
      </c>
      <c r="EK39" s="216">
        <f t="shared" si="15"/>
        <v>0</v>
      </c>
      <c r="EL39" s="216">
        <f t="shared" si="16"/>
        <v>0</v>
      </c>
      <c r="ES39" s="198">
        <f t="shared" si="29"/>
        <v>0</v>
      </c>
      <c r="ET39" s="198">
        <f t="shared" si="29"/>
        <v>0</v>
      </c>
      <c r="EU39" s="198">
        <f t="shared" si="29"/>
        <v>0</v>
      </c>
      <c r="EV39" s="198">
        <f t="shared" si="29"/>
        <v>0</v>
      </c>
      <c r="EW39" s="198">
        <f t="shared" si="29"/>
        <v>0</v>
      </c>
      <c r="EX39" s="198">
        <f t="shared" si="29"/>
        <v>0</v>
      </c>
      <c r="EY39" s="198">
        <f t="shared" si="29"/>
        <v>0</v>
      </c>
      <c r="EZ39" s="198">
        <f t="shared" si="29"/>
        <v>0</v>
      </c>
      <c r="FA39" s="198">
        <f t="shared" si="29"/>
        <v>0</v>
      </c>
      <c r="FB39" s="198">
        <f t="shared" si="29"/>
        <v>0</v>
      </c>
      <c r="FC39" s="198">
        <f t="shared" si="29"/>
        <v>0</v>
      </c>
      <c r="FD39" s="198">
        <f t="shared" si="29"/>
        <v>0</v>
      </c>
      <c r="FE39" s="198">
        <f t="shared" si="29"/>
        <v>0</v>
      </c>
      <c r="FF39" s="198">
        <f t="shared" si="29"/>
        <v>0</v>
      </c>
      <c r="FG39" s="198">
        <f t="shared" si="29"/>
        <v>0</v>
      </c>
      <c r="FH39" s="198"/>
      <c r="FJ39" s="216">
        <f t="shared" si="30"/>
        <v>0</v>
      </c>
      <c r="FK39" s="216">
        <f t="shared" si="30"/>
        <v>0</v>
      </c>
      <c r="FL39" s="216">
        <f t="shared" si="30"/>
        <v>0</v>
      </c>
      <c r="FM39" s="216">
        <f t="shared" si="30"/>
        <v>0</v>
      </c>
      <c r="FN39" s="216">
        <f t="shared" si="30"/>
        <v>0</v>
      </c>
      <c r="FO39" s="216">
        <f t="shared" si="30"/>
        <v>0</v>
      </c>
      <c r="FP39" s="216">
        <f t="shared" si="30"/>
        <v>0</v>
      </c>
      <c r="FQ39" s="216">
        <f t="shared" si="30"/>
        <v>0</v>
      </c>
      <c r="FR39" s="216">
        <f t="shared" si="30"/>
        <v>0</v>
      </c>
      <c r="FS39" s="216">
        <f t="shared" si="30"/>
        <v>0</v>
      </c>
      <c r="FT39" s="216">
        <f t="shared" si="31"/>
        <v>0</v>
      </c>
      <c r="FU39" s="216">
        <f t="shared" si="31"/>
        <v>0</v>
      </c>
      <c r="FV39" s="216">
        <f t="shared" si="31"/>
        <v>0</v>
      </c>
      <c r="FW39" s="216">
        <f t="shared" si="31"/>
        <v>0</v>
      </c>
      <c r="FX39" s="216">
        <f t="shared" si="31"/>
        <v>0</v>
      </c>
      <c r="FY39" s="216">
        <f t="shared" si="31"/>
        <v>0</v>
      </c>
      <c r="FZ39" s="216">
        <f t="shared" si="31"/>
        <v>0</v>
      </c>
      <c r="GA39" s="216">
        <f t="shared" si="31"/>
        <v>0</v>
      </c>
      <c r="GB39" s="216">
        <f t="shared" si="31"/>
        <v>0</v>
      </c>
      <c r="GC39" s="216">
        <f t="shared" si="32"/>
        <v>0</v>
      </c>
      <c r="GD39" s="216">
        <f t="shared" si="32"/>
        <v>0</v>
      </c>
      <c r="GE39" s="216">
        <f t="shared" si="32"/>
        <v>0</v>
      </c>
      <c r="GF39" s="216">
        <f t="shared" si="32"/>
        <v>0</v>
      </c>
      <c r="GG39" s="216">
        <f t="shared" si="32"/>
        <v>0</v>
      </c>
      <c r="GH39" s="216">
        <f t="shared" si="32"/>
        <v>0</v>
      </c>
      <c r="GI39" s="216">
        <f t="shared" si="32"/>
        <v>0</v>
      </c>
      <c r="GJ39" s="216">
        <f t="shared" si="32"/>
        <v>0</v>
      </c>
    </row>
    <row r="40" spans="1:192" x14ac:dyDescent="0.25">
      <c r="A40" s="370" t="str">
        <f t="shared" si="24"/>
        <v/>
      </c>
      <c r="B40" s="224" t="s">
        <v>108</v>
      </c>
      <c r="C40" s="239"/>
      <c r="D40" s="224"/>
      <c r="E40" s="224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295"/>
      <c r="CL40" s="349"/>
      <c r="CM40" s="359" t="str">
        <f t="shared" si="21"/>
        <v>X</v>
      </c>
      <c r="CN40" s="2">
        <f t="shared" si="4"/>
        <v>0</v>
      </c>
      <c r="CO40" s="215">
        <f t="shared" si="22"/>
        <v>0</v>
      </c>
      <c r="CP40" s="198">
        <f t="shared" si="6"/>
        <v>0</v>
      </c>
      <c r="CQ40" s="216">
        <f t="shared" si="7"/>
        <v>0</v>
      </c>
      <c r="CR40" s="220">
        <f t="shared" si="8"/>
        <v>0</v>
      </c>
      <c r="CS40" s="216">
        <f t="shared" si="23"/>
        <v>0</v>
      </c>
      <c r="CT40" s="221" t="str">
        <f t="shared" si="10"/>
        <v>F</v>
      </c>
      <c r="CU40" s="216"/>
      <c r="CV40" s="216"/>
      <c r="CW40" s="216"/>
      <c r="CX40" s="216"/>
      <c r="CY40" s="216"/>
      <c r="CZ40" s="348" t="str">
        <f t="shared" si="11"/>
        <v/>
      </c>
      <c r="DA40" s="348">
        <v>29</v>
      </c>
      <c r="EA40" s="216"/>
      <c r="EB40" s="216"/>
      <c r="EC40" s="216"/>
      <c r="ED40" s="216"/>
      <c r="EE40" s="216"/>
      <c r="EF40" s="216"/>
      <c r="EG40" s="216"/>
      <c r="EH40" s="216">
        <f t="shared" si="12"/>
        <v>0</v>
      </c>
      <c r="EI40" s="216">
        <f t="shared" si="13"/>
        <v>0</v>
      </c>
      <c r="EJ40" s="216">
        <f t="shared" si="14"/>
        <v>0</v>
      </c>
      <c r="EK40" s="216">
        <f t="shared" si="15"/>
        <v>0</v>
      </c>
      <c r="EL40" s="216">
        <f t="shared" si="16"/>
        <v>0</v>
      </c>
      <c r="ES40" s="198">
        <f t="shared" si="29"/>
        <v>0</v>
      </c>
      <c r="ET40" s="198">
        <f t="shared" si="29"/>
        <v>0</v>
      </c>
      <c r="EU40" s="198">
        <f t="shared" si="29"/>
        <v>0</v>
      </c>
      <c r="EV40" s="198">
        <f t="shared" si="29"/>
        <v>0</v>
      </c>
      <c r="EW40" s="198">
        <f t="shared" si="29"/>
        <v>0</v>
      </c>
      <c r="EX40" s="198">
        <f t="shared" si="29"/>
        <v>0</v>
      </c>
      <c r="EY40" s="198">
        <f t="shared" si="29"/>
        <v>0</v>
      </c>
      <c r="EZ40" s="198">
        <f t="shared" si="29"/>
        <v>0</v>
      </c>
      <c r="FA40" s="198">
        <f t="shared" si="29"/>
        <v>0</v>
      </c>
      <c r="FB40" s="198">
        <f t="shared" si="29"/>
        <v>0</v>
      </c>
      <c r="FC40" s="198">
        <f t="shared" si="29"/>
        <v>0</v>
      </c>
      <c r="FD40" s="198">
        <f t="shared" si="29"/>
        <v>0</v>
      </c>
      <c r="FE40" s="198">
        <f t="shared" si="29"/>
        <v>0</v>
      </c>
      <c r="FF40" s="198">
        <f t="shared" si="29"/>
        <v>0</v>
      </c>
      <c r="FG40" s="198">
        <f t="shared" si="29"/>
        <v>0</v>
      </c>
      <c r="FH40" s="198"/>
      <c r="FJ40" s="216">
        <f t="shared" si="30"/>
        <v>0</v>
      </c>
      <c r="FK40" s="216">
        <f t="shared" si="30"/>
        <v>0</v>
      </c>
      <c r="FL40" s="216">
        <f t="shared" si="30"/>
        <v>0</v>
      </c>
      <c r="FM40" s="216">
        <f t="shared" si="30"/>
        <v>0</v>
      </c>
      <c r="FN40" s="216">
        <f t="shared" si="30"/>
        <v>0</v>
      </c>
      <c r="FO40" s="216">
        <f t="shared" si="30"/>
        <v>0</v>
      </c>
      <c r="FP40" s="216">
        <f t="shared" si="30"/>
        <v>0</v>
      </c>
      <c r="FQ40" s="216">
        <f t="shared" si="30"/>
        <v>0</v>
      </c>
      <c r="FR40" s="216">
        <f t="shared" si="30"/>
        <v>0</v>
      </c>
      <c r="FS40" s="216">
        <f t="shared" si="30"/>
        <v>0</v>
      </c>
      <c r="FT40" s="216">
        <f t="shared" si="31"/>
        <v>0</v>
      </c>
      <c r="FU40" s="216">
        <f t="shared" si="31"/>
        <v>0</v>
      </c>
      <c r="FV40" s="216">
        <f t="shared" si="31"/>
        <v>0</v>
      </c>
      <c r="FW40" s="216">
        <f t="shared" si="31"/>
        <v>0</v>
      </c>
      <c r="FX40" s="216">
        <f t="shared" si="31"/>
        <v>0</v>
      </c>
      <c r="FY40" s="216">
        <f t="shared" si="31"/>
        <v>0</v>
      </c>
      <c r="FZ40" s="216">
        <f t="shared" si="31"/>
        <v>0</v>
      </c>
      <c r="GA40" s="216">
        <f t="shared" si="31"/>
        <v>0</v>
      </c>
      <c r="GB40" s="216">
        <f t="shared" si="31"/>
        <v>0</v>
      </c>
      <c r="GC40" s="216">
        <f t="shared" si="32"/>
        <v>0</v>
      </c>
      <c r="GD40" s="216">
        <f t="shared" si="32"/>
        <v>0</v>
      </c>
      <c r="GE40" s="216">
        <f t="shared" si="32"/>
        <v>0</v>
      </c>
      <c r="GF40" s="216">
        <f t="shared" si="32"/>
        <v>0</v>
      </c>
      <c r="GG40" s="216">
        <f t="shared" si="32"/>
        <v>0</v>
      </c>
      <c r="GH40" s="216">
        <f t="shared" si="32"/>
        <v>0</v>
      </c>
      <c r="GI40" s="216">
        <f t="shared" si="32"/>
        <v>0</v>
      </c>
      <c r="GJ40" s="216">
        <f t="shared" si="32"/>
        <v>0</v>
      </c>
    </row>
    <row r="41" spans="1:192" x14ac:dyDescent="0.25">
      <c r="A41" s="370" t="str">
        <f t="shared" si="24"/>
        <v/>
      </c>
      <c r="B41" s="224" t="s">
        <v>109</v>
      </c>
      <c r="C41" s="239"/>
      <c r="D41" s="224"/>
      <c r="E41" s="224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295"/>
      <c r="CL41" s="349"/>
      <c r="CM41" s="359" t="str">
        <f t="shared" si="21"/>
        <v>X</v>
      </c>
      <c r="CN41" s="2">
        <f t="shared" si="4"/>
        <v>0</v>
      </c>
      <c r="CO41" s="215">
        <f t="shared" si="22"/>
        <v>0</v>
      </c>
      <c r="CP41" s="198">
        <f t="shared" si="6"/>
        <v>0</v>
      </c>
      <c r="CQ41" s="216">
        <f t="shared" si="7"/>
        <v>0</v>
      </c>
      <c r="CR41" s="220">
        <f t="shared" si="8"/>
        <v>0</v>
      </c>
      <c r="CS41" s="216">
        <f t="shared" si="23"/>
        <v>0</v>
      </c>
      <c r="CT41" s="221" t="str">
        <f t="shared" si="10"/>
        <v>F</v>
      </c>
      <c r="CU41" s="216"/>
      <c r="CV41" s="216"/>
      <c r="CW41" s="216"/>
      <c r="CX41" s="216"/>
      <c r="CY41" s="216"/>
      <c r="CZ41" s="348" t="str">
        <f t="shared" si="11"/>
        <v/>
      </c>
      <c r="DA41" s="348">
        <v>30</v>
      </c>
      <c r="EA41" s="216"/>
      <c r="EB41" s="216"/>
      <c r="EC41" s="216"/>
      <c r="ED41" s="216"/>
      <c r="EE41" s="216"/>
      <c r="EF41" s="216"/>
      <c r="EG41" s="216"/>
      <c r="EH41" s="216">
        <f t="shared" si="12"/>
        <v>0</v>
      </c>
      <c r="EI41" s="216">
        <f t="shared" si="13"/>
        <v>0</v>
      </c>
      <c r="EJ41" s="216">
        <f t="shared" si="14"/>
        <v>0</v>
      </c>
      <c r="EK41" s="216">
        <f t="shared" si="15"/>
        <v>0</v>
      </c>
      <c r="EL41" s="216">
        <f t="shared" si="16"/>
        <v>0</v>
      </c>
      <c r="ES41" s="198">
        <f t="shared" si="29"/>
        <v>0</v>
      </c>
      <c r="ET41" s="198">
        <f t="shared" si="29"/>
        <v>0</v>
      </c>
      <c r="EU41" s="198">
        <f t="shared" si="29"/>
        <v>0</v>
      </c>
      <c r="EV41" s="198">
        <f t="shared" si="29"/>
        <v>0</v>
      </c>
      <c r="EW41" s="198">
        <f t="shared" si="29"/>
        <v>0</v>
      </c>
      <c r="EX41" s="198">
        <f t="shared" si="29"/>
        <v>0</v>
      </c>
      <c r="EY41" s="198">
        <f t="shared" si="29"/>
        <v>0</v>
      </c>
      <c r="EZ41" s="198">
        <f t="shared" si="29"/>
        <v>0</v>
      </c>
      <c r="FA41" s="198">
        <f t="shared" si="29"/>
        <v>0</v>
      </c>
      <c r="FB41" s="198">
        <f t="shared" si="29"/>
        <v>0</v>
      </c>
      <c r="FC41" s="198">
        <f t="shared" si="29"/>
        <v>0</v>
      </c>
      <c r="FD41" s="198">
        <f t="shared" si="29"/>
        <v>0</v>
      </c>
      <c r="FE41" s="198">
        <f t="shared" si="29"/>
        <v>0</v>
      </c>
      <c r="FF41" s="198">
        <f t="shared" si="29"/>
        <v>0</v>
      </c>
      <c r="FG41" s="198">
        <f t="shared" si="29"/>
        <v>0</v>
      </c>
      <c r="FH41" s="198"/>
      <c r="FJ41" s="216">
        <f t="shared" si="30"/>
        <v>0</v>
      </c>
      <c r="FK41" s="216">
        <f t="shared" si="30"/>
        <v>0</v>
      </c>
      <c r="FL41" s="216">
        <f t="shared" si="30"/>
        <v>0</v>
      </c>
      <c r="FM41" s="216">
        <f t="shared" si="30"/>
        <v>0</v>
      </c>
      <c r="FN41" s="216">
        <f t="shared" si="30"/>
        <v>0</v>
      </c>
      <c r="FO41" s="216">
        <f t="shared" si="30"/>
        <v>0</v>
      </c>
      <c r="FP41" s="216">
        <f t="shared" si="30"/>
        <v>0</v>
      </c>
      <c r="FQ41" s="216">
        <f t="shared" si="30"/>
        <v>0</v>
      </c>
      <c r="FR41" s="216">
        <f t="shared" si="30"/>
        <v>0</v>
      </c>
      <c r="FS41" s="216">
        <f t="shared" si="30"/>
        <v>0</v>
      </c>
      <c r="FT41" s="216">
        <f t="shared" si="31"/>
        <v>0</v>
      </c>
      <c r="FU41" s="216">
        <f t="shared" si="31"/>
        <v>0</v>
      </c>
      <c r="FV41" s="216">
        <f t="shared" si="31"/>
        <v>0</v>
      </c>
      <c r="FW41" s="216">
        <f t="shared" si="31"/>
        <v>0</v>
      </c>
      <c r="FX41" s="216">
        <f t="shared" si="31"/>
        <v>0</v>
      </c>
      <c r="FY41" s="216">
        <f t="shared" si="31"/>
        <v>0</v>
      </c>
      <c r="FZ41" s="216">
        <f t="shared" si="31"/>
        <v>0</v>
      </c>
      <c r="GA41" s="216">
        <f t="shared" si="31"/>
        <v>0</v>
      </c>
      <c r="GB41" s="216">
        <f t="shared" si="31"/>
        <v>0</v>
      </c>
      <c r="GC41" s="216">
        <f t="shared" si="32"/>
        <v>0</v>
      </c>
      <c r="GD41" s="216">
        <f t="shared" si="32"/>
        <v>0</v>
      </c>
      <c r="GE41" s="216">
        <f t="shared" si="32"/>
        <v>0</v>
      </c>
      <c r="GF41" s="216">
        <f t="shared" si="32"/>
        <v>0</v>
      </c>
      <c r="GG41" s="216">
        <f t="shared" si="32"/>
        <v>0</v>
      </c>
      <c r="GH41" s="216">
        <f t="shared" si="32"/>
        <v>0</v>
      </c>
      <c r="GI41" s="216">
        <f t="shared" si="32"/>
        <v>0</v>
      </c>
      <c r="GJ41" s="216">
        <f t="shared" si="32"/>
        <v>0</v>
      </c>
    </row>
    <row r="42" spans="1:192" x14ac:dyDescent="0.25">
      <c r="A42" s="370" t="str">
        <f t="shared" si="24"/>
        <v/>
      </c>
      <c r="B42" s="224" t="s">
        <v>110</v>
      </c>
      <c r="C42" s="239"/>
      <c r="D42" s="224"/>
      <c r="E42" s="224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295"/>
      <c r="CL42" s="349"/>
      <c r="CM42" s="359" t="str">
        <f t="shared" si="21"/>
        <v>X</v>
      </c>
      <c r="CN42" s="2">
        <f t="shared" si="4"/>
        <v>0</v>
      </c>
      <c r="CO42" s="215">
        <f t="shared" si="22"/>
        <v>0</v>
      </c>
      <c r="CP42" s="198">
        <f t="shared" si="6"/>
        <v>0</v>
      </c>
      <c r="CQ42" s="216">
        <f t="shared" si="7"/>
        <v>0</v>
      </c>
      <c r="CR42" s="220">
        <f t="shared" si="8"/>
        <v>0</v>
      </c>
      <c r="CS42" s="216">
        <f t="shared" si="23"/>
        <v>0</v>
      </c>
      <c r="CT42" s="221" t="str">
        <f t="shared" si="10"/>
        <v>F</v>
      </c>
      <c r="CU42" s="216"/>
      <c r="CV42" s="216"/>
      <c r="CW42" s="216"/>
      <c r="CX42" s="216"/>
      <c r="CY42" s="216"/>
      <c r="CZ42" s="348" t="str">
        <f t="shared" si="11"/>
        <v/>
      </c>
      <c r="DA42" s="348">
        <v>31</v>
      </c>
      <c r="EA42" s="216"/>
      <c r="EB42" s="216"/>
      <c r="EC42" s="216"/>
      <c r="ED42" s="216"/>
      <c r="EE42" s="216"/>
      <c r="EF42" s="216"/>
      <c r="EG42" s="216"/>
      <c r="EH42" s="216">
        <f t="shared" si="12"/>
        <v>0</v>
      </c>
      <c r="EI42" s="216">
        <f t="shared" si="13"/>
        <v>0</v>
      </c>
      <c r="EJ42" s="216">
        <f t="shared" si="14"/>
        <v>0</v>
      </c>
      <c r="EK42" s="216">
        <f t="shared" si="15"/>
        <v>0</v>
      </c>
      <c r="EL42" s="216">
        <f t="shared" si="16"/>
        <v>0</v>
      </c>
      <c r="EM42" s="5"/>
      <c r="ES42" s="198">
        <f t="shared" ref="ES42:FG51" si="33">SUMIF($F$10:$CM$10,ES$10,$F42:$CM42)</f>
        <v>0</v>
      </c>
      <c r="ET42" s="198">
        <f t="shared" si="33"/>
        <v>0</v>
      </c>
      <c r="EU42" s="198">
        <f t="shared" si="33"/>
        <v>0</v>
      </c>
      <c r="EV42" s="198">
        <f t="shared" si="33"/>
        <v>0</v>
      </c>
      <c r="EW42" s="198">
        <f t="shared" si="33"/>
        <v>0</v>
      </c>
      <c r="EX42" s="198">
        <f t="shared" si="33"/>
        <v>0</v>
      </c>
      <c r="EY42" s="198">
        <f t="shared" si="33"/>
        <v>0</v>
      </c>
      <c r="EZ42" s="198">
        <f t="shared" si="33"/>
        <v>0</v>
      </c>
      <c r="FA42" s="198">
        <f t="shared" si="33"/>
        <v>0</v>
      </c>
      <c r="FB42" s="198">
        <f t="shared" si="33"/>
        <v>0</v>
      </c>
      <c r="FC42" s="198">
        <f t="shared" si="33"/>
        <v>0</v>
      </c>
      <c r="FD42" s="198">
        <f t="shared" si="33"/>
        <v>0</v>
      </c>
      <c r="FE42" s="198">
        <f t="shared" si="33"/>
        <v>0</v>
      </c>
      <c r="FF42" s="198">
        <f t="shared" si="33"/>
        <v>0</v>
      </c>
      <c r="FG42" s="198">
        <f t="shared" si="33"/>
        <v>0</v>
      </c>
      <c r="FH42" s="198"/>
      <c r="FJ42" s="216">
        <f t="shared" ref="FJ42:FS51" si="34">SUMIF($F$5:$CM$5,FJ$11,$F42:$CM42)</f>
        <v>0</v>
      </c>
      <c r="FK42" s="216">
        <f t="shared" si="34"/>
        <v>0</v>
      </c>
      <c r="FL42" s="216">
        <f t="shared" si="34"/>
        <v>0</v>
      </c>
      <c r="FM42" s="216">
        <f t="shared" si="34"/>
        <v>0</v>
      </c>
      <c r="FN42" s="216">
        <f t="shared" si="34"/>
        <v>0</v>
      </c>
      <c r="FO42" s="216">
        <f t="shared" si="34"/>
        <v>0</v>
      </c>
      <c r="FP42" s="216">
        <f t="shared" si="34"/>
        <v>0</v>
      </c>
      <c r="FQ42" s="216">
        <f t="shared" si="34"/>
        <v>0</v>
      </c>
      <c r="FR42" s="216">
        <f t="shared" si="34"/>
        <v>0</v>
      </c>
      <c r="FS42" s="216">
        <f t="shared" si="34"/>
        <v>0</v>
      </c>
      <c r="FT42" s="216">
        <f t="shared" ref="FT42:GB51" si="35">SUMIF($F$5:$CM$5,FT$11,$F42:$CM42)</f>
        <v>0</v>
      </c>
      <c r="FU42" s="216">
        <f t="shared" si="35"/>
        <v>0</v>
      </c>
      <c r="FV42" s="216">
        <f t="shared" si="35"/>
        <v>0</v>
      </c>
      <c r="FW42" s="216">
        <f t="shared" si="35"/>
        <v>0</v>
      </c>
      <c r="FX42" s="216">
        <f t="shared" si="35"/>
        <v>0</v>
      </c>
      <c r="FY42" s="216">
        <f t="shared" si="35"/>
        <v>0</v>
      </c>
      <c r="FZ42" s="216">
        <f t="shared" si="35"/>
        <v>0</v>
      </c>
      <c r="GA42" s="216">
        <f t="shared" si="35"/>
        <v>0</v>
      </c>
      <c r="GB42" s="216">
        <f t="shared" si="35"/>
        <v>0</v>
      </c>
      <c r="GC42" s="216">
        <f t="shared" ref="GC42:GJ51" si="36">SUMIF($F$6:$CM$6,GC$11,$F42:$CM42)</f>
        <v>0</v>
      </c>
      <c r="GD42" s="216">
        <f t="shared" si="36"/>
        <v>0</v>
      </c>
      <c r="GE42" s="216">
        <f t="shared" si="36"/>
        <v>0</v>
      </c>
      <c r="GF42" s="216">
        <f t="shared" si="36"/>
        <v>0</v>
      </c>
      <c r="GG42" s="216">
        <f t="shared" si="36"/>
        <v>0</v>
      </c>
      <c r="GH42" s="216">
        <f t="shared" si="36"/>
        <v>0</v>
      </c>
      <c r="GI42" s="216">
        <f t="shared" si="36"/>
        <v>0</v>
      </c>
      <c r="GJ42" s="216">
        <f t="shared" si="36"/>
        <v>0</v>
      </c>
    </row>
    <row r="43" spans="1:192" x14ac:dyDescent="0.25">
      <c r="A43" s="370" t="str">
        <f t="shared" si="24"/>
        <v/>
      </c>
      <c r="B43" s="224" t="s">
        <v>111</v>
      </c>
      <c r="C43" s="239"/>
      <c r="D43" s="224"/>
      <c r="E43" s="224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295"/>
      <c r="CL43" s="349"/>
      <c r="CM43" s="359" t="str">
        <f t="shared" si="21"/>
        <v>X</v>
      </c>
      <c r="CN43" s="2">
        <f t="shared" si="4"/>
        <v>0</v>
      </c>
      <c r="CO43" s="215">
        <f t="shared" si="22"/>
        <v>0</v>
      </c>
      <c r="CP43" s="198">
        <f t="shared" si="6"/>
        <v>0</v>
      </c>
      <c r="CQ43" s="216">
        <f t="shared" si="7"/>
        <v>0</v>
      </c>
      <c r="CR43" s="220">
        <f t="shared" si="8"/>
        <v>0</v>
      </c>
      <c r="CS43" s="216">
        <f t="shared" si="23"/>
        <v>0</v>
      </c>
      <c r="CT43" s="221" t="str">
        <f t="shared" si="10"/>
        <v>F</v>
      </c>
      <c r="CU43" s="216"/>
      <c r="CV43" s="216"/>
      <c r="CW43" s="216"/>
      <c r="CX43" s="216"/>
      <c r="CY43" s="216"/>
      <c r="CZ43" s="348" t="str">
        <f t="shared" si="11"/>
        <v/>
      </c>
      <c r="DA43" s="348">
        <v>32</v>
      </c>
      <c r="EA43" s="216"/>
      <c r="EB43" s="216"/>
      <c r="EC43" s="216"/>
      <c r="ED43" s="216"/>
      <c r="EE43" s="216"/>
      <c r="EF43" s="216"/>
      <c r="EG43" s="216"/>
      <c r="EH43" s="216">
        <f t="shared" si="12"/>
        <v>0</v>
      </c>
      <c r="EI43" s="216">
        <f t="shared" si="13"/>
        <v>0</v>
      </c>
      <c r="EJ43" s="216">
        <f t="shared" si="14"/>
        <v>0</v>
      </c>
      <c r="EK43" s="216">
        <f t="shared" si="15"/>
        <v>0</v>
      </c>
      <c r="EL43" s="216">
        <f t="shared" si="16"/>
        <v>0</v>
      </c>
      <c r="EM43" s="5"/>
      <c r="ES43" s="198">
        <f t="shared" si="33"/>
        <v>0</v>
      </c>
      <c r="ET43" s="198">
        <f t="shared" si="33"/>
        <v>0</v>
      </c>
      <c r="EU43" s="198">
        <f t="shared" si="33"/>
        <v>0</v>
      </c>
      <c r="EV43" s="198">
        <f t="shared" si="33"/>
        <v>0</v>
      </c>
      <c r="EW43" s="198">
        <f t="shared" si="33"/>
        <v>0</v>
      </c>
      <c r="EX43" s="198">
        <f t="shared" si="33"/>
        <v>0</v>
      </c>
      <c r="EY43" s="198">
        <f t="shared" si="33"/>
        <v>0</v>
      </c>
      <c r="EZ43" s="198">
        <f t="shared" si="33"/>
        <v>0</v>
      </c>
      <c r="FA43" s="198">
        <f t="shared" si="33"/>
        <v>0</v>
      </c>
      <c r="FB43" s="198">
        <f t="shared" si="33"/>
        <v>0</v>
      </c>
      <c r="FC43" s="198">
        <f t="shared" si="33"/>
        <v>0</v>
      </c>
      <c r="FD43" s="198">
        <f t="shared" si="33"/>
        <v>0</v>
      </c>
      <c r="FE43" s="198">
        <f t="shared" si="33"/>
        <v>0</v>
      </c>
      <c r="FF43" s="198">
        <f t="shared" si="33"/>
        <v>0</v>
      </c>
      <c r="FG43" s="198">
        <f t="shared" si="33"/>
        <v>0</v>
      </c>
      <c r="FH43" s="198"/>
      <c r="FJ43" s="216">
        <f t="shared" si="34"/>
        <v>0</v>
      </c>
      <c r="FK43" s="216">
        <f t="shared" si="34"/>
        <v>0</v>
      </c>
      <c r="FL43" s="216">
        <f t="shared" si="34"/>
        <v>0</v>
      </c>
      <c r="FM43" s="216">
        <f t="shared" si="34"/>
        <v>0</v>
      </c>
      <c r="FN43" s="216">
        <f t="shared" si="34"/>
        <v>0</v>
      </c>
      <c r="FO43" s="216">
        <f t="shared" si="34"/>
        <v>0</v>
      </c>
      <c r="FP43" s="216">
        <f t="shared" si="34"/>
        <v>0</v>
      </c>
      <c r="FQ43" s="216">
        <f t="shared" si="34"/>
        <v>0</v>
      </c>
      <c r="FR43" s="216">
        <f t="shared" si="34"/>
        <v>0</v>
      </c>
      <c r="FS43" s="216">
        <f t="shared" si="34"/>
        <v>0</v>
      </c>
      <c r="FT43" s="216">
        <f t="shared" si="35"/>
        <v>0</v>
      </c>
      <c r="FU43" s="216">
        <f t="shared" si="35"/>
        <v>0</v>
      </c>
      <c r="FV43" s="216">
        <f t="shared" si="35"/>
        <v>0</v>
      </c>
      <c r="FW43" s="216">
        <f t="shared" si="35"/>
        <v>0</v>
      </c>
      <c r="FX43" s="216">
        <f t="shared" si="35"/>
        <v>0</v>
      </c>
      <c r="FY43" s="216">
        <f t="shared" si="35"/>
        <v>0</v>
      </c>
      <c r="FZ43" s="216">
        <f t="shared" si="35"/>
        <v>0</v>
      </c>
      <c r="GA43" s="216">
        <f t="shared" si="35"/>
        <v>0</v>
      </c>
      <c r="GB43" s="216">
        <f t="shared" si="35"/>
        <v>0</v>
      </c>
      <c r="GC43" s="216">
        <f t="shared" si="36"/>
        <v>0</v>
      </c>
      <c r="GD43" s="216">
        <f t="shared" si="36"/>
        <v>0</v>
      </c>
      <c r="GE43" s="216">
        <f t="shared" si="36"/>
        <v>0</v>
      </c>
      <c r="GF43" s="216">
        <f t="shared" si="36"/>
        <v>0</v>
      </c>
      <c r="GG43" s="216">
        <f t="shared" si="36"/>
        <v>0</v>
      </c>
      <c r="GH43" s="216">
        <f t="shared" si="36"/>
        <v>0</v>
      </c>
      <c r="GI43" s="216">
        <f t="shared" si="36"/>
        <v>0</v>
      </c>
      <c r="GJ43" s="216">
        <f t="shared" si="36"/>
        <v>0</v>
      </c>
    </row>
    <row r="44" spans="1:192" s="10" customFormat="1" x14ac:dyDescent="0.25">
      <c r="A44" s="370" t="str">
        <f t="shared" si="24"/>
        <v/>
      </c>
      <c r="B44" s="224" t="s">
        <v>112</v>
      </c>
      <c r="C44" s="224"/>
      <c r="D44" s="224"/>
      <c r="E44" s="224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31"/>
      <c r="BP44" s="231"/>
      <c r="BQ44" s="231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95"/>
      <c r="CL44" s="349"/>
      <c r="CM44" s="359" t="str">
        <f t="shared" si="21"/>
        <v>X</v>
      </c>
      <c r="CN44" s="2">
        <f t="shared" ref="CN44:CN75" si="37">SUM(F44:N44)</f>
        <v>0</v>
      </c>
      <c r="CO44" s="215">
        <f t="shared" si="22"/>
        <v>0</v>
      </c>
      <c r="CP44" s="198">
        <f t="shared" ref="CP44:CP75" si="38">SUM(ES44:EW44)</f>
        <v>0</v>
      </c>
      <c r="CQ44" s="198">
        <f t="shared" ref="CQ44:CQ75" si="39">SUM(EX44:FB44)</f>
        <v>0</v>
      </c>
      <c r="CR44" s="198">
        <f t="shared" ref="CR44:CR75" si="40">SUM(FC44:FG44)</f>
        <v>0</v>
      </c>
      <c r="CS44" s="198">
        <f t="shared" si="23"/>
        <v>0</v>
      </c>
      <c r="CT44" s="233" t="str">
        <f t="shared" ref="CT44:CT75" si="41">IF(kravg_exp_e&gt;CN44,"F",IF(CO44&lt;kravg_e,"F",(IF(CO44&lt;kravg_d,"E",(IF(CO44&lt;kravg_c,IF(CS44&lt;kravg_d_ac,"E","D"),IF(CO44&lt;kravg_b,(IF(CS44&lt;kravg_d_ac,"E",IF(CS44&lt;kravg_c_ac,"D","C"))),(IF(CO44&lt;kravg_a,(IF(AND((CS44&gt;=kravg_b_ac),((CR44&gt;=kravg_b_A))),"B","C")),IF(AND((CO44&gt;=kravg_a),(CR44&lt;kravg_b_A),(CS44&gt;=kravg_a_ac)),"C",IF(AND((CO44&gt;=kravg_a),(CR44&gt;=kravg_a_A),(CS44&gt;=kravg_a_ac)),"A","B")))))))))))</f>
        <v>F</v>
      </c>
      <c r="CU44" s="233"/>
      <c r="CV44" s="233"/>
      <c r="CW44" s="233"/>
      <c r="CX44" s="233"/>
      <c r="CY44" s="233"/>
      <c r="CZ44" s="348" t="str">
        <f t="shared" ref="CZ44:CZ75" si="42">IF(COUNTA(C44:CK44),DA44,"")</f>
        <v/>
      </c>
      <c r="DA44" s="348">
        <v>33</v>
      </c>
      <c r="EA44" s="233"/>
      <c r="EB44" s="233"/>
      <c r="EC44" s="233"/>
      <c r="ED44" s="233"/>
      <c r="EE44" s="233"/>
      <c r="EF44" s="233"/>
      <c r="EG44" s="233"/>
      <c r="EH44" s="233">
        <f t="shared" ref="EH44:EH75" si="43">SUM(FJ44:FO44)</f>
        <v>0</v>
      </c>
      <c r="EI44" s="233">
        <f t="shared" ref="EI44:EI75" si="44">SUM(FP44:FU44)</f>
        <v>0</v>
      </c>
      <c r="EJ44" s="233">
        <f t="shared" ref="EJ44:EJ75" si="45">SUM(FV44:FY44)</f>
        <v>0</v>
      </c>
      <c r="EK44" s="233">
        <f t="shared" ref="EK44:EK75" si="46">SUM(FZ44:GB44)</f>
        <v>0</v>
      </c>
      <c r="EL44" s="233">
        <f t="shared" ref="EL44:EL75" si="47">SUM(GC44:GJ44)</f>
        <v>0</v>
      </c>
      <c r="ES44" s="198">
        <f t="shared" si="33"/>
        <v>0</v>
      </c>
      <c r="ET44" s="198">
        <f t="shared" si="33"/>
        <v>0</v>
      </c>
      <c r="EU44" s="198">
        <f t="shared" si="33"/>
        <v>0</v>
      </c>
      <c r="EV44" s="198">
        <f t="shared" si="33"/>
        <v>0</v>
      </c>
      <c r="EW44" s="198">
        <f t="shared" si="33"/>
        <v>0</v>
      </c>
      <c r="EX44" s="198">
        <f t="shared" si="33"/>
        <v>0</v>
      </c>
      <c r="EY44" s="198">
        <f t="shared" si="33"/>
        <v>0</v>
      </c>
      <c r="EZ44" s="198">
        <f t="shared" si="33"/>
        <v>0</v>
      </c>
      <c r="FA44" s="198">
        <f t="shared" si="33"/>
        <v>0</v>
      </c>
      <c r="FB44" s="198">
        <f t="shared" si="33"/>
        <v>0</v>
      </c>
      <c r="FC44" s="198">
        <f t="shared" si="33"/>
        <v>0</v>
      </c>
      <c r="FD44" s="198">
        <f t="shared" si="33"/>
        <v>0</v>
      </c>
      <c r="FE44" s="198">
        <f t="shared" si="33"/>
        <v>0</v>
      </c>
      <c r="FF44" s="198">
        <f t="shared" si="33"/>
        <v>0</v>
      </c>
      <c r="FG44" s="198">
        <f t="shared" si="33"/>
        <v>0</v>
      </c>
      <c r="FH44" s="198"/>
      <c r="FJ44" s="233">
        <f t="shared" si="34"/>
        <v>0</v>
      </c>
      <c r="FK44" s="233">
        <f t="shared" si="34"/>
        <v>0</v>
      </c>
      <c r="FL44" s="233">
        <f t="shared" si="34"/>
        <v>0</v>
      </c>
      <c r="FM44" s="233">
        <f t="shared" si="34"/>
        <v>0</v>
      </c>
      <c r="FN44" s="233">
        <f t="shared" si="34"/>
        <v>0</v>
      </c>
      <c r="FO44" s="233">
        <f t="shared" si="34"/>
        <v>0</v>
      </c>
      <c r="FP44" s="233">
        <f t="shared" si="34"/>
        <v>0</v>
      </c>
      <c r="FQ44" s="233">
        <f t="shared" si="34"/>
        <v>0</v>
      </c>
      <c r="FR44" s="233">
        <f t="shared" si="34"/>
        <v>0</v>
      </c>
      <c r="FS44" s="233">
        <f t="shared" si="34"/>
        <v>0</v>
      </c>
      <c r="FT44" s="233">
        <f t="shared" si="35"/>
        <v>0</v>
      </c>
      <c r="FU44" s="233">
        <f t="shared" si="35"/>
        <v>0</v>
      </c>
      <c r="FV44" s="233">
        <f t="shared" si="35"/>
        <v>0</v>
      </c>
      <c r="FW44" s="233">
        <f t="shared" si="35"/>
        <v>0</v>
      </c>
      <c r="FX44" s="233">
        <f t="shared" si="35"/>
        <v>0</v>
      </c>
      <c r="FY44" s="233">
        <f t="shared" si="35"/>
        <v>0</v>
      </c>
      <c r="FZ44" s="233">
        <f t="shared" si="35"/>
        <v>0</v>
      </c>
      <c r="GA44" s="233">
        <f t="shared" si="35"/>
        <v>0</v>
      </c>
      <c r="GB44" s="233">
        <f t="shared" si="35"/>
        <v>0</v>
      </c>
      <c r="GC44" s="216">
        <f t="shared" si="36"/>
        <v>0</v>
      </c>
      <c r="GD44" s="216">
        <f t="shared" si="36"/>
        <v>0</v>
      </c>
      <c r="GE44" s="216">
        <f t="shared" si="36"/>
        <v>0</v>
      </c>
      <c r="GF44" s="216">
        <f t="shared" si="36"/>
        <v>0</v>
      </c>
      <c r="GG44" s="216">
        <f t="shared" si="36"/>
        <v>0</v>
      </c>
      <c r="GH44" s="216">
        <f t="shared" si="36"/>
        <v>0</v>
      </c>
      <c r="GI44" s="216">
        <f t="shared" si="36"/>
        <v>0</v>
      </c>
      <c r="GJ44" s="216">
        <f t="shared" si="36"/>
        <v>0</v>
      </c>
    </row>
    <row r="45" spans="1:192" s="10" customFormat="1" x14ac:dyDescent="0.25">
      <c r="A45" s="370" t="str">
        <f t="shared" si="24"/>
        <v/>
      </c>
      <c r="B45" s="224" t="s">
        <v>113</v>
      </c>
      <c r="C45" s="224"/>
      <c r="D45" s="224"/>
      <c r="E45" s="224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31"/>
      <c r="BP45" s="231"/>
      <c r="BQ45" s="231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95"/>
      <c r="CL45" s="349"/>
      <c r="CM45" s="359" t="str">
        <f t="shared" si="21"/>
        <v>X</v>
      </c>
      <c r="CN45" s="2">
        <f t="shared" si="37"/>
        <v>0</v>
      </c>
      <c r="CO45" s="215">
        <f t="shared" si="22"/>
        <v>0</v>
      </c>
      <c r="CP45" s="198">
        <f t="shared" si="38"/>
        <v>0</v>
      </c>
      <c r="CQ45" s="198">
        <f t="shared" si="39"/>
        <v>0</v>
      </c>
      <c r="CR45" s="198">
        <f t="shared" si="40"/>
        <v>0</v>
      </c>
      <c r="CS45" s="198">
        <f t="shared" si="23"/>
        <v>0</v>
      </c>
      <c r="CT45" s="233" t="str">
        <f t="shared" si="41"/>
        <v>F</v>
      </c>
      <c r="CU45" s="233"/>
      <c r="CV45" s="233"/>
      <c r="CW45" s="233"/>
      <c r="CX45" s="233"/>
      <c r="CY45" s="233"/>
      <c r="CZ45" s="348" t="str">
        <f t="shared" si="42"/>
        <v/>
      </c>
      <c r="DA45" s="348">
        <v>34</v>
      </c>
      <c r="EA45" s="233"/>
      <c r="EB45" s="233"/>
      <c r="EC45" s="233"/>
      <c r="ED45" s="233"/>
      <c r="EE45" s="233"/>
      <c r="EF45" s="233"/>
      <c r="EG45" s="233"/>
      <c r="EH45" s="233">
        <f t="shared" si="43"/>
        <v>0</v>
      </c>
      <c r="EI45" s="233">
        <f t="shared" si="44"/>
        <v>0</v>
      </c>
      <c r="EJ45" s="233">
        <f t="shared" si="45"/>
        <v>0</v>
      </c>
      <c r="EK45" s="233">
        <f t="shared" si="46"/>
        <v>0</v>
      </c>
      <c r="EL45" s="233">
        <f t="shared" si="47"/>
        <v>0</v>
      </c>
      <c r="ES45" s="198">
        <f t="shared" si="33"/>
        <v>0</v>
      </c>
      <c r="ET45" s="198">
        <f t="shared" si="33"/>
        <v>0</v>
      </c>
      <c r="EU45" s="198">
        <f t="shared" si="33"/>
        <v>0</v>
      </c>
      <c r="EV45" s="198">
        <f t="shared" si="33"/>
        <v>0</v>
      </c>
      <c r="EW45" s="198">
        <f t="shared" si="33"/>
        <v>0</v>
      </c>
      <c r="EX45" s="198">
        <f t="shared" si="33"/>
        <v>0</v>
      </c>
      <c r="EY45" s="198">
        <f t="shared" si="33"/>
        <v>0</v>
      </c>
      <c r="EZ45" s="198">
        <f t="shared" si="33"/>
        <v>0</v>
      </c>
      <c r="FA45" s="198">
        <f t="shared" si="33"/>
        <v>0</v>
      </c>
      <c r="FB45" s="198">
        <f t="shared" si="33"/>
        <v>0</v>
      </c>
      <c r="FC45" s="198">
        <f t="shared" si="33"/>
        <v>0</v>
      </c>
      <c r="FD45" s="198">
        <f t="shared" si="33"/>
        <v>0</v>
      </c>
      <c r="FE45" s="198">
        <f t="shared" si="33"/>
        <v>0</v>
      </c>
      <c r="FF45" s="198">
        <f t="shared" si="33"/>
        <v>0</v>
      </c>
      <c r="FG45" s="198">
        <f t="shared" si="33"/>
        <v>0</v>
      </c>
      <c r="FH45" s="198"/>
      <c r="FJ45" s="233">
        <f t="shared" si="34"/>
        <v>0</v>
      </c>
      <c r="FK45" s="233">
        <f t="shared" si="34"/>
        <v>0</v>
      </c>
      <c r="FL45" s="233">
        <f t="shared" si="34"/>
        <v>0</v>
      </c>
      <c r="FM45" s="233">
        <f t="shared" si="34"/>
        <v>0</v>
      </c>
      <c r="FN45" s="233">
        <f t="shared" si="34"/>
        <v>0</v>
      </c>
      <c r="FO45" s="233">
        <f t="shared" si="34"/>
        <v>0</v>
      </c>
      <c r="FP45" s="233">
        <f t="shared" si="34"/>
        <v>0</v>
      </c>
      <c r="FQ45" s="233">
        <f t="shared" si="34"/>
        <v>0</v>
      </c>
      <c r="FR45" s="233">
        <f t="shared" si="34"/>
        <v>0</v>
      </c>
      <c r="FS45" s="233">
        <f t="shared" si="34"/>
        <v>0</v>
      </c>
      <c r="FT45" s="233">
        <f t="shared" si="35"/>
        <v>0</v>
      </c>
      <c r="FU45" s="233">
        <f t="shared" si="35"/>
        <v>0</v>
      </c>
      <c r="FV45" s="233">
        <f t="shared" si="35"/>
        <v>0</v>
      </c>
      <c r="FW45" s="233">
        <f t="shared" si="35"/>
        <v>0</v>
      </c>
      <c r="FX45" s="233">
        <f t="shared" si="35"/>
        <v>0</v>
      </c>
      <c r="FY45" s="233">
        <f t="shared" si="35"/>
        <v>0</v>
      </c>
      <c r="FZ45" s="233">
        <f t="shared" si="35"/>
        <v>0</v>
      </c>
      <c r="GA45" s="233">
        <f t="shared" si="35"/>
        <v>0</v>
      </c>
      <c r="GB45" s="233">
        <f t="shared" si="35"/>
        <v>0</v>
      </c>
      <c r="GC45" s="216">
        <f t="shared" si="36"/>
        <v>0</v>
      </c>
      <c r="GD45" s="216">
        <f t="shared" si="36"/>
        <v>0</v>
      </c>
      <c r="GE45" s="216">
        <f t="shared" si="36"/>
        <v>0</v>
      </c>
      <c r="GF45" s="216">
        <f t="shared" si="36"/>
        <v>0</v>
      </c>
      <c r="GG45" s="216">
        <f t="shared" si="36"/>
        <v>0</v>
      </c>
      <c r="GH45" s="216">
        <f t="shared" si="36"/>
        <v>0</v>
      </c>
      <c r="GI45" s="216">
        <f t="shared" si="36"/>
        <v>0</v>
      </c>
      <c r="GJ45" s="216">
        <f t="shared" si="36"/>
        <v>0</v>
      </c>
    </row>
    <row r="46" spans="1:192" s="10" customFormat="1" x14ac:dyDescent="0.25">
      <c r="A46" s="370" t="str">
        <f t="shared" si="24"/>
        <v/>
      </c>
      <c r="B46" s="224" t="s">
        <v>114</v>
      </c>
      <c r="C46" s="224"/>
      <c r="D46" s="224"/>
      <c r="E46" s="224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31"/>
      <c r="BP46" s="231"/>
      <c r="BQ46" s="231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95"/>
      <c r="CL46" s="349"/>
      <c r="CM46" s="359" t="str">
        <f t="shared" si="21"/>
        <v>X</v>
      </c>
      <c r="CN46" s="2">
        <f t="shared" si="37"/>
        <v>0</v>
      </c>
      <c r="CO46" s="215">
        <f t="shared" si="22"/>
        <v>0</v>
      </c>
      <c r="CP46" s="198">
        <f t="shared" si="38"/>
        <v>0</v>
      </c>
      <c r="CQ46" s="198">
        <f t="shared" si="39"/>
        <v>0</v>
      </c>
      <c r="CR46" s="198">
        <f t="shared" si="40"/>
        <v>0</v>
      </c>
      <c r="CS46" s="198">
        <f t="shared" si="23"/>
        <v>0</v>
      </c>
      <c r="CT46" s="233" t="str">
        <f t="shared" si="41"/>
        <v>F</v>
      </c>
      <c r="CU46" s="233"/>
      <c r="CV46" s="233"/>
      <c r="CW46" s="233"/>
      <c r="CX46" s="233"/>
      <c r="CY46" s="233"/>
      <c r="CZ46" s="348" t="str">
        <f t="shared" si="42"/>
        <v/>
      </c>
      <c r="DA46" s="348">
        <v>35</v>
      </c>
      <c r="EA46" s="233"/>
      <c r="EB46" s="233"/>
      <c r="EC46" s="233"/>
      <c r="ED46" s="233"/>
      <c r="EE46" s="233"/>
      <c r="EF46" s="233"/>
      <c r="EG46" s="233"/>
      <c r="EH46" s="233">
        <f t="shared" si="43"/>
        <v>0</v>
      </c>
      <c r="EI46" s="233">
        <f t="shared" si="44"/>
        <v>0</v>
      </c>
      <c r="EJ46" s="233">
        <f t="shared" si="45"/>
        <v>0</v>
      </c>
      <c r="EK46" s="233">
        <f t="shared" si="46"/>
        <v>0</v>
      </c>
      <c r="EL46" s="233">
        <f t="shared" si="47"/>
        <v>0</v>
      </c>
      <c r="ES46" s="198">
        <f t="shared" si="33"/>
        <v>0</v>
      </c>
      <c r="ET46" s="198">
        <f t="shared" si="33"/>
        <v>0</v>
      </c>
      <c r="EU46" s="198">
        <f t="shared" si="33"/>
        <v>0</v>
      </c>
      <c r="EV46" s="198">
        <f t="shared" si="33"/>
        <v>0</v>
      </c>
      <c r="EW46" s="198">
        <f t="shared" si="33"/>
        <v>0</v>
      </c>
      <c r="EX46" s="198">
        <f t="shared" si="33"/>
        <v>0</v>
      </c>
      <c r="EY46" s="198">
        <f t="shared" si="33"/>
        <v>0</v>
      </c>
      <c r="EZ46" s="198">
        <f t="shared" si="33"/>
        <v>0</v>
      </c>
      <c r="FA46" s="198">
        <f t="shared" si="33"/>
        <v>0</v>
      </c>
      <c r="FB46" s="198">
        <f t="shared" si="33"/>
        <v>0</v>
      </c>
      <c r="FC46" s="198">
        <f t="shared" si="33"/>
        <v>0</v>
      </c>
      <c r="FD46" s="198">
        <f t="shared" si="33"/>
        <v>0</v>
      </c>
      <c r="FE46" s="198">
        <f t="shared" si="33"/>
        <v>0</v>
      </c>
      <c r="FF46" s="198">
        <f t="shared" si="33"/>
        <v>0</v>
      </c>
      <c r="FG46" s="198">
        <f t="shared" si="33"/>
        <v>0</v>
      </c>
      <c r="FH46" s="198"/>
      <c r="FJ46" s="233">
        <f t="shared" si="34"/>
        <v>0</v>
      </c>
      <c r="FK46" s="233">
        <f t="shared" si="34"/>
        <v>0</v>
      </c>
      <c r="FL46" s="233">
        <f t="shared" si="34"/>
        <v>0</v>
      </c>
      <c r="FM46" s="233">
        <f t="shared" si="34"/>
        <v>0</v>
      </c>
      <c r="FN46" s="233">
        <f t="shared" si="34"/>
        <v>0</v>
      </c>
      <c r="FO46" s="233">
        <f t="shared" si="34"/>
        <v>0</v>
      </c>
      <c r="FP46" s="233">
        <f t="shared" si="34"/>
        <v>0</v>
      </c>
      <c r="FQ46" s="233">
        <f t="shared" si="34"/>
        <v>0</v>
      </c>
      <c r="FR46" s="233">
        <f t="shared" si="34"/>
        <v>0</v>
      </c>
      <c r="FS46" s="233">
        <f t="shared" si="34"/>
        <v>0</v>
      </c>
      <c r="FT46" s="233">
        <f t="shared" si="35"/>
        <v>0</v>
      </c>
      <c r="FU46" s="233">
        <f t="shared" si="35"/>
        <v>0</v>
      </c>
      <c r="FV46" s="233">
        <f t="shared" si="35"/>
        <v>0</v>
      </c>
      <c r="FW46" s="233">
        <f t="shared" si="35"/>
        <v>0</v>
      </c>
      <c r="FX46" s="233">
        <f t="shared" si="35"/>
        <v>0</v>
      </c>
      <c r="FY46" s="233">
        <f t="shared" si="35"/>
        <v>0</v>
      </c>
      <c r="FZ46" s="233">
        <f t="shared" si="35"/>
        <v>0</v>
      </c>
      <c r="GA46" s="233">
        <f t="shared" si="35"/>
        <v>0</v>
      </c>
      <c r="GB46" s="233">
        <f t="shared" si="35"/>
        <v>0</v>
      </c>
      <c r="GC46" s="216">
        <f t="shared" si="36"/>
        <v>0</v>
      </c>
      <c r="GD46" s="216">
        <f t="shared" si="36"/>
        <v>0</v>
      </c>
      <c r="GE46" s="216">
        <f t="shared" si="36"/>
        <v>0</v>
      </c>
      <c r="GF46" s="216">
        <f t="shared" si="36"/>
        <v>0</v>
      </c>
      <c r="GG46" s="216">
        <f t="shared" si="36"/>
        <v>0</v>
      </c>
      <c r="GH46" s="216">
        <f t="shared" si="36"/>
        <v>0</v>
      </c>
      <c r="GI46" s="216">
        <f t="shared" si="36"/>
        <v>0</v>
      </c>
      <c r="GJ46" s="216">
        <f t="shared" si="36"/>
        <v>0</v>
      </c>
    </row>
    <row r="47" spans="1:192" s="10" customFormat="1" x14ac:dyDescent="0.25">
      <c r="A47" s="370" t="str">
        <f t="shared" si="24"/>
        <v/>
      </c>
      <c r="B47" s="224" t="s">
        <v>115</v>
      </c>
      <c r="C47" s="224"/>
      <c r="D47" s="224"/>
      <c r="E47" s="224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31"/>
      <c r="BP47" s="231"/>
      <c r="BQ47" s="231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95"/>
      <c r="CL47" s="349"/>
      <c r="CM47" s="359" t="str">
        <f t="shared" si="21"/>
        <v>X</v>
      </c>
      <c r="CN47" s="2">
        <f t="shared" si="37"/>
        <v>0</v>
      </c>
      <c r="CO47" s="215">
        <f t="shared" si="22"/>
        <v>0</v>
      </c>
      <c r="CP47" s="198">
        <f t="shared" si="38"/>
        <v>0</v>
      </c>
      <c r="CQ47" s="198">
        <f t="shared" si="39"/>
        <v>0</v>
      </c>
      <c r="CR47" s="198">
        <f t="shared" si="40"/>
        <v>0</v>
      </c>
      <c r="CS47" s="198">
        <f t="shared" si="23"/>
        <v>0</v>
      </c>
      <c r="CT47" s="233" t="str">
        <f t="shared" si="41"/>
        <v>F</v>
      </c>
      <c r="CU47" s="233"/>
      <c r="CV47" s="233"/>
      <c r="CW47" s="233"/>
      <c r="CX47" s="233"/>
      <c r="CY47" s="233"/>
      <c r="CZ47" s="348" t="str">
        <f t="shared" si="42"/>
        <v/>
      </c>
      <c r="DA47" s="348">
        <v>36</v>
      </c>
      <c r="EA47" s="233"/>
      <c r="EB47" s="233"/>
      <c r="EC47" s="233"/>
      <c r="ED47" s="233"/>
      <c r="EE47" s="233"/>
      <c r="EF47" s="233"/>
      <c r="EG47" s="233"/>
      <c r="EH47" s="233">
        <f t="shared" si="43"/>
        <v>0</v>
      </c>
      <c r="EI47" s="233">
        <f t="shared" si="44"/>
        <v>0</v>
      </c>
      <c r="EJ47" s="233">
        <f t="shared" si="45"/>
        <v>0</v>
      </c>
      <c r="EK47" s="233">
        <f t="shared" si="46"/>
        <v>0</v>
      </c>
      <c r="EL47" s="233">
        <f t="shared" si="47"/>
        <v>0</v>
      </c>
      <c r="ES47" s="198">
        <f t="shared" si="33"/>
        <v>0</v>
      </c>
      <c r="ET47" s="198">
        <f t="shared" si="33"/>
        <v>0</v>
      </c>
      <c r="EU47" s="198">
        <f t="shared" si="33"/>
        <v>0</v>
      </c>
      <c r="EV47" s="198">
        <f t="shared" si="33"/>
        <v>0</v>
      </c>
      <c r="EW47" s="198">
        <f t="shared" si="33"/>
        <v>0</v>
      </c>
      <c r="EX47" s="198">
        <f t="shared" si="33"/>
        <v>0</v>
      </c>
      <c r="EY47" s="198">
        <f t="shared" si="33"/>
        <v>0</v>
      </c>
      <c r="EZ47" s="198">
        <f t="shared" si="33"/>
        <v>0</v>
      </c>
      <c r="FA47" s="198">
        <f t="shared" si="33"/>
        <v>0</v>
      </c>
      <c r="FB47" s="198">
        <f t="shared" si="33"/>
        <v>0</v>
      </c>
      <c r="FC47" s="198">
        <f t="shared" si="33"/>
        <v>0</v>
      </c>
      <c r="FD47" s="198">
        <f t="shared" si="33"/>
        <v>0</v>
      </c>
      <c r="FE47" s="198">
        <f t="shared" si="33"/>
        <v>0</v>
      </c>
      <c r="FF47" s="198">
        <f t="shared" si="33"/>
        <v>0</v>
      </c>
      <c r="FG47" s="198">
        <f t="shared" si="33"/>
        <v>0</v>
      </c>
      <c r="FH47" s="198"/>
      <c r="FJ47" s="233">
        <f t="shared" si="34"/>
        <v>0</v>
      </c>
      <c r="FK47" s="233">
        <f t="shared" si="34"/>
        <v>0</v>
      </c>
      <c r="FL47" s="233">
        <f t="shared" si="34"/>
        <v>0</v>
      </c>
      <c r="FM47" s="233">
        <f t="shared" si="34"/>
        <v>0</v>
      </c>
      <c r="FN47" s="233">
        <f t="shared" si="34"/>
        <v>0</v>
      </c>
      <c r="FO47" s="233">
        <f t="shared" si="34"/>
        <v>0</v>
      </c>
      <c r="FP47" s="233">
        <f t="shared" si="34"/>
        <v>0</v>
      </c>
      <c r="FQ47" s="233">
        <f t="shared" si="34"/>
        <v>0</v>
      </c>
      <c r="FR47" s="233">
        <f t="shared" si="34"/>
        <v>0</v>
      </c>
      <c r="FS47" s="233">
        <f t="shared" si="34"/>
        <v>0</v>
      </c>
      <c r="FT47" s="233">
        <f t="shared" si="35"/>
        <v>0</v>
      </c>
      <c r="FU47" s="233">
        <f t="shared" si="35"/>
        <v>0</v>
      </c>
      <c r="FV47" s="233">
        <f t="shared" si="35"/>
        <v>0</v>
      </c>
      <c r="FW47" s="233">
        <f t="shared" si="35"/>
        <v>0</v>
      </c>
      <c r="FX47" s="233">
        <f t="shared" si="35"/>
        <v>0</v>
      </c>
      <c r="FY47" s="233">
        <f t="shared" si="35"/>
        <v>0</v>
      </c>
      <c r="FZ47" s="233">
        <f t="shared" si="35"/>
        <v>0</v>
      </c>
      <c r="GA47" s="233">
        <f t="shared" si="35"/>
        <v>0</v>
      </c>
      <c r="GB47" s="233">
        <f t="shared" si="35"/>
        <v>0</v>
      </c>
      <c r="GC47" s="216">
        <f t="shared" si="36"/>
        <v>0</v>
      </c>
      <c r="GD47" s="216">
        <f t="shared" si="36"/>
        <v>0</v>
      </c>
      <c r="GE47" s="216">
        <f t="shared" si="36"/>
        <v>0</v>
      </c>
      <c r="GF47" s="216">
        <f t="shared" si="36"/>
        <v>0</v>
      </c>
      <c r="GG47" s="216">
        <f t="shared" si="36"/>
        <v>0</v>
      </c>
      <c r="GH47" s="216">
        <f t="shared" si="36"/>
        <v>0</v>
      </c>
      <c r="GI47" s="216">
        <f t="shared" si="36"/>
        <v>0</v>
      </c>
      <c r="GJ47" s="216">
        <f t="shared" si="36"/>
        <v>0</v>
      </c>
    </row>
    <row r="48" spans="1:192" s="10" customFormat="1" x14ac:dyDescent="0.25">
      <c r="A48" s="370" t="str">
        <f t="shared" si="24"/>
        <v/>
      </c>
      <c r="B48" s="224" t="s">
        <v>116</v>
      </c>
      <c r="C48" s="224"/>
      <c r="D48" s="224"/>
      <c r="E48" s="224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31"/>
      <c r="BP48" s="231"/>
      <c r="BQ48" s="231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95"/>
      <c r="CL48" s="349"/>
      <c r="CM48" s="359" t="str">
        <f t="shared" si="21"/>
        <v>X</v>
      </c>
      <c r="CN48" s="2">
        <f t="shared" si="37"/>
        <v>0</v>
      </c>
      <c r="CO48" s="215">
        <f t="shared" si="22"/>
        <v>0</v>
      </c>
      <c r="CP48" s="198">
        <f t="shared" si="38"/>
        <v>0</v>
      </c>
      <c r="CQ48" s="198">
        <f t="shared" si="39"/>
        <v>0</v>
      </c>
      <c r="CR48" s="198">
        <f t="shared" si="40"/>
        <v>0</v>
      </c>
      <c r="CS48" s="198">
        <f t="shared" si="23"/>
        <v>0</v>
      </c>
      <c r="CT48" s="233" t="str">
        <f t="shared" si="41"/>
        <v>F</v>
      </c>
      <c r="CU48" s="233"/>
      <c r="CV48" s="233"/>
      <c r="CW48" s="233"/>
      <c r="CX48" s="233"/>
      <c r="CY48" s="233"/>
      <c r="CZ48" s="348" t="str">
        <f t="shared" si="42"/>
        <v/>
      </c>
      <c r="DA48" s="348">
        <v>37</v>
      </c>
      <c r="EA48" s="233"/>
      <c r="EB48" s="233"/>
      <c r="EC48" s="233"/>
      <c r="ED48" s="233"/>
      <c r="EE48" s="233"/>
      <c r="EF48" s="233"/>
      <c r="EG48" s="233"/>
      <c r="EH48" s="233">
        <f t="shared" si="43"/>
        <v>0</v>
      </c>
      <c r="EI48" s="233">
        <f t="shared" si="44"/>
        <v>0</v>
      </c>
      <c r="EJ48" s="233">
        <f t="shared" si="45"/>
        <v>0</v>
      </c>
      <c r="EK48" s="233">
        <f t="shared" si="46"/>
        <v>0</v>
      </c>
      <c r="EL48" s="233">
        <f t="shared" si="47"/>
        <v>0</v>
      </c>
      <c r="ES48" s="198">
        <f t="shared" si="33"/>
        <v>0</v>
      </c>
      <c r="ET48" s="198">
        <f t="shared" si="33"/>
        <v>0</v>
      </c>
      <c r="EU48" s="198">
        <f t="shared" si="33"/>
        <v>0</v>
      </c>
      <c r="EV48" s="198">
        <f t="shared" si="33"/>
        <v>0</v>
      </c>
      <c r="EW48" s="198">
        <f t="shared" si="33"/>
        <v>0</v>
      </c>
      <c r="EX48" s="198">
        <f t="shared" si="33"/>
        <v>0</v>
      </c>
      <c r="EY48" s="198">
        <f t="shared" si="33"/>
        <v>0</v>
      </c>
      <c r="EZ48" s="198">
        <f t="shared" si="33"/>
        <v>0</v>
      </c>
      <c r="FA48" s="198">
        <f t="shared" si="33"/>
        <v>0</v>
      </c>
      <c r="FB48" s="198">
        <f t="shared" si="33"/>
        <v>0</v>
      </c>
      <c r="FC48" s="198">
        <f t="shared" si="33"/>
        <v>0</v>
      </c>
      <c r="FD48" s="198">
        <f t="shared" si="33"/>
        <v>0</v>
      </c>
      <c r="FE48" s="198">
        <f t="shared" si="33"/>
        <v>0</v>
      </c>
      <c r="FF48" s="198">
        <f t="shared" si="33"/>
        <v>0</v>
      </c>
      <c r="FG48" s="198">
        <f t="shared" si="33"/>
        <v>0</v>
      </c>
      <c r="FH48" s="198"/>
      <c r="FJ48" s="233">
        <f t="shared" si="34"/>
        <v>0</v>
      </c>
      <c r="FK48" s="233">
        <f t="shared" si="34"/>
        <v>0</v>
      </c>
      <c r="FL48" s="233">
        <f t="shared" si="34"/>
        <v>0</v>
      </c>
      <c r="FM48" s="233">
        <f t="shared" si="34"/>
        <v>0</v>
      </c>
      <c r="FN48" s="233">
        <f t="shared" si="34"/>
        <v>0</v>
      </c>
      <c r="FO48" s="233">
        <f t="shared" si="34"/>
        <v>0</v>
      </c>
      <c r="FP48" s="233">
        <f t="shared" si="34"/>
        <v>0</v>
      </c>
      <c r="FQ48" s="233">
        <f t="shared" si="34"/>
        <v>0</v>
      </c>
      <c r="FR48" s="233">
        <f t="shared" si="34"/>
        <v>0</v>
      </c>
      <c r="FS48" s="233">
        <f t="shared" si="34"/>
        <v>0</v>
      </c>
      <c r="FT48" s="233">
        <f t="shared" si="35"/>
        <v>0</v>
      </c>
      <c r="FU48" s="233">
        <f t="shared" si="35"/>
        <v>0</v>
      </c>
      <c r="FV48" s="233">
        <f t="shared" si="35"/>
        <v>0</v>
      </c>
      <c r="FW48" s="233">
        <f t="shared" si="35"/>
        <v>0</v>
      </c>
      <c r="FX48" s="233">
        <f t="shared" si="35"/>
        <v>0</v>
      </c>
      <c r="FY48" s="233">
        <f t="shared" si="35"/>
        <v>0</v>
      </c>
      <c r="FZ48" s="233">
        <f t="shared" si="35"/>
        <v>0</v>
      </c>
      <c r="GA48" s="233">
        <f t="shared" si="35"/>
        <v>0</v>
      </c>
      <c r="GB48" s="233">
        <f t="shared" si="35"/>
        <v>0</v>
      </c>
      <c r="GC48" s="216">
        <f t="shared" si="36"/>
        <v>0</v>
      </c>
      <c r="GD48" s="216">
        <f t="shared" si="36"/>
        <v>0</v>
      </c>
      <c r="GE48" s="216">
        <f t="shared" si="36"/>
        <v>0</v>
      </c>
      <c r="GF48" s="216">
        <f t="shared" si="36"/>
        <v>0</v>
      </c>
      <c r="GG48" s="216">
        <f t="shared" si="36"/>
        <v>0</v>
      </c>
      <c r="GH48" s="216">
        <f t="shared" si="36"/>
        <v>0</v>
      </c>
      <c r="GI48" s="216">
        <f t="shared" si="36"/>
        <v>0</v>
      </c>
      <c r="GJ48" s="216">
        <f t="shared" si="36"/>
        <v>0</v>
      </c>
    </row>
    <row r="49" spans="1:192" s="10" customFormat="1" x14ac:dyDescent="0.25">
      <c r="A49" s="370" t="str">
        <f t="shared" si="24"/>
        <v/>
      </c>
      <c r="B49" s="224" t="s">
        <v>117</v>
      </c>
      <c r="C49" s="224"/>
      <c r="D49" s="224"/>
      <c r="E49" s="224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31"/>
      <c r="BP49" s="231"/>
      <c r="BQ49" s="231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95"/>
      <c r="CL49" s="349"/>
      <c r="CM49" s="359" t="str">
        <f t="shared" si="21"/>
        <v>X</v>
      </c>
      <c r="CN49" s="2">
        <f t="shared" si="37"/>
        <v>0</v>
      </c>
      <c r="CO49" s="215">
        <f t="shared" si="22"/>
        <v>0</v>
      </c>
      <c r="CP49" s="198">
        <f t="shared" si="38"/>
        <v>0</v>
      </c>
      <c r="CQ49" s="198">
        <f t="shared" si="39"/>
        <v>0</v>
      </c>
      <c r="CR49" s="198">
        <f t="shared" si="40"/>
        <v>0</v>
      </c>
      <c r="CS49" s="198">
        <f t="shared" si="23"/>
        <v>0</v>
      </c>
      <c r="CT49" s="233" t="str">
        <f t="shared" si="41"/>
        <v>F</v>
      </c>
      <c r="CU49" s="233"/>
      <c r="CV49" s="233"/>
      <c r="CW49" s="233"/>
      <c r="CX49" s="233"/>
      <c r="CY49" s="233"/>
      <c r="CZ49" s="348" t="str">
        <f t="shared" si="42"/>
        <v/>
      </c>
      <c r="DA49" s="348">
        <v>38</v>
      </c>
      <c r="EA49" s="233"/>
      <c r="EB49" s="233"/>
      <c r="EC49" s="233"/>
      <c r="ED49" s="233"/>
      <c r="EE49" s="233"/>
      <c r="EF49" s="233"/>
      <c r="EG49" s="233"/>
      <c r="EH49" s="233">
        <f t="shared" si="43"/>
        <v>0</v>
      </c>
      <c r="EI49" s="233">
        <f t="shared" si="44"/>
        <v>0</v>
      </c>
      <c r="EJ49" s="233">
        <f t="shared" si="45"/>
        <v>0</v>
      </c>
      <c r="EK49" s="233">
        <f t="shared" si="46"/>
        <v>0</v>
      </c>
      <c r="EL49" s="233">
        <f t="shared" si="47"/>
        <v>0</v>
      </c>
      <c r="ES49" s="198">
        <f t="shared" si="33"/>
        <v>0</v>
      </c>
      <c r="ET49" s="198">
        <f t="shared" si="33"/>
        <v>0</v>
      </c>
      <c r="EU49" s="198">
        <f t="shared" si="33"/>
        <v>0</v>
      </c>
      <c r="EV49" s="198">
        <f t="shared" si="33"/>
        <v>0</v>
      </c>
      <c r="EW49" s="198">
        <f t="shared" si="33"/>
        <v>0</v>
      </c>
      <c r="EX49" s="198">
        <f t="shared" si="33"/>
        <v>0</v>
      </c>
      <c r="EY49" s="198">
        <f t="shared" si="33"/>
        <v>0</v>
      </c>
      <c r="EZ49" s="198">
        <f t="shared" si="33"/>
        <v>0</v>
      </c>
      <c r="FA49" s="198">
        <f t="shared" si="33"/>
        <v>0</v>
      </c>
      <c r="FB49" s="198">
        <f t="shared" si="33"/>
        <v>0</v>
      </c>
      <c r="FC49" s="198">
        <f t="shared" si="33"/>
        <v>0</v>
      </c>
      <c r="FD49" s="198">
        <f t="shared" si="33"/>
        <v>0</v>
      </c>
      <c r="FE49" s="198">
        <f t="shared" si="33"/>
        <v>0</v>
      </c>
      <c r="FF49" s="198">
        <f t="shared" si="33"/>
        <v>0</v>
      </c>
      <c r="FG49" s="198">
        <f t="shared" si="33"/>
        <v>0</v>
      </c>
      <c r="FH49" s="198"/>
      <c r="FJ49" s="233">
        <f t="shared" si="34"/>
        <v>0</v>
      </c>
      <c r="FK49" s="233">
        <f t="shared" si="34"/>
        <v>0</v>
      </c>
      <c r="FL49" s="233">
        <f t="shared" si="34"/>
        <v>0</v>
      </c>
      <c r="FM49" s="233">
        <f t="shared" si="34"/>
        <v>0</v>
      </c>
      <c r="FN49" s="233">
        <f t="shared" si="34"/>
        <v>0</v>
      </c>
      <c r="FO49" s="233">
        <f t="shared" si="34"/>
        <v>0</v>
      </c>
      <c r="FP49" s="233">
        <f t="shared" si="34"/>
        <v>0</v>
      </c>
      <c r="FQ49" s="233">
        <f t="shared" si="34"/>
        <v>0</v>
      </c>
      <c r="FR49" s="233">
        <f t="shared" si="34"/>
        <v>0</v>
      </c>
      <c r="FS49" s="233">
        <f t="shared" si="34"/>
        <v>0</v>
      </c>
      <c r="FT49" s="233">
        <f t="shared" si="35"/>
        <v>0</v>
      </c>
      <c r="FU49" s="233">
        <f t="shared" si="35"/>
        <v>0</v>
      </c>
      <c r="FV49" s="233">
        <f t="shared" si="35"/>
        <v>0</v>
      </c>
      <c r="FW49" s="233">
        <f t="shared" si="35"/>
        <v>0</v>
      </c>
      <c r="FX49" s="233">
        <f t="shared" si="35"/>
        <v>0</v>
      </c>
      <c r="FY49" s="233">
        <f t="shared" si="35"/>
        <v>0</v>
      </c>
      <c r="FZ49" s="233">
        <f t="shared" si="35"/>
        <v>0</v>
      </c>
      <c r="GA49" s="233">
        <f t="shared" si="35"/>
        <v>0</v>
      </c>
      <c r="GB49" s="233">
        <f t="shared" si="35"/>
        <v>0</v>
      </c>
      <c r="GC49" s="216">
        <f t="shared" si="36"/>
        <v>0</v>
      </c>
      <c r="GD49" s="216">
        <f t="shared" si="36"/>
        <v>0</v>
      </c>
      <c r="GE49" s="216">
        <f t="shared" si="36"/>
        <v>0</v>
      </c>
      <c r="GF49" s="216">
        <f t="shared" si="36"/>
        <v>0</v>
      </c>
      <c r="GG49" s="216">
        <f t="shared" si="36"/>
        <v>0</v>
      </c>
      <c r="GH49" s="216">
        <f t="shared" si="36"/>
        <v>0</v>
      </c>
      <c r="GI49" s="216">
        <f t="shared" si="36"/>
        <v>0</v>
      </c>
      <c r="GJ49" s="216">
        <f t="shared" si="36"/>
        <v>0</v>
      </c>
    </row>
    <row r="50" spans="1:192" s="10" customFormat="1" x14ac:dyDescent="0.25">
      <c r="A50" s="370" t="str">
        <f t="shared" si="24"/>
        <v/>
      </c>
      <c r="B50" s="224" t="s">
        <v>118</v>
      </c>
      <c r="C50" s="224"/>
      <c r="D50" s="224"/>
      <c r="E50" s="224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31"/>
      <c r="BP50" s="231"/>
      <c r="BQ50" s="231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95"/>
      <c r="CL50" s="349"/>
      <c r="CM50" s="359" t="str">
        <f t="shared" si="21"/>
        <v>X</v>
      </c>
      <c r="CN50" s="2">
        <f t="shared" si="37"/>
        <v>0</v>
      </c>
      <c r="CO50" s="215">
        <f t="shared" si="22"/>
        <v>0</v>
      </c>
      <c r="CP50" s="198">
        <f t="shared" si="38"/>
        <v>0</v>
      </c>
      <c r="CQ50" s="198">
        <f t="shared" si="39"/>
        <v>0</v>
      </c>
      <c r="CR50" s="198">
        <f t="shared" si="40"/>
        <v>0</v>
      </c>
      <c r="CS50" s="198">
        <f t="shared" si="23"/>
        <v>0</v>
      </c>
      <c r="CT50" s="233" t="str">
        <f t="shared" si="41"/>
        <v>F</v>
      </c>
      <c r="CU50" s="233"/>
      <c r="CV50" s="233"/>
      <c r="CW50" s="233"/>
      <c r="CX50" s="233"/>
      <c r="CY50" s="233"/>
      <c r="CZ50" s="348" t="str">
        <f t="shared" si="42"/>
        <v/>
      </c>
      <c r="DA50" s="348">
        <v>39</v>
      </c>
      <c r="EA50" s="233"/>
      <c r="EB50" s="233"/>
      <c r="EC50" s="233"/>
      <c r="ED50" s="233"/>
      <c r="EE50" s="233"/>
      <c r="EF50" s="233"/>
      <c r="EG50" s="233"/>
      <c r="EH50" s="233">
        <f t="shared" si="43"/>
        <v>0</v>
      </c>
      <c r="EI50" s="233">
        <f t="shared" si="44"/>
        <v>0</v>
      </c>
      <c r="EJ50" s="233">
        <f t="shared" si="45"/>
        <v>0</v>
      </c>
      <c r="EK50" s="233">
        <f t="shared" si="46"/>
        <v>0</v>
      </c>
      <c r="EL50" s="233">
        <f t="shared" si="47"/>
        <v>0</v>
      </c>
      <c r="ES50" s="198">
        <f t="shared" si="33"/>
        <v>0</v>
      </c>
      <c r="ET50" s="198">
        <f t="shared" si="33"/>
        <v>0</v>
      </c>
      <c r="EU50" s="198">
        <f t="shared" si="33"/>
        <v>0</v>
      </c>
      <c r="EV50" s="198">
        <f t="shared" si="33"/>
        <v>0</v>
      </c>
      <c r="EW50" s="198">
        <f t="shared" si="33"/>
        <v>0</v>
      </c>
      <c r="EX50" s="198">
        <f t="shared" si="33"/>
        <v>0</v>
      </c>
      <c r="EY50" s="198">
        <f t="shared" si="33"/>
        <v>0</v>
      </c>
      <c r="EZ50" s="198">
        <f t="shared" si="33"/>
        <v>0</v>
      </c>
      <c r="FA50" s="198">
        <f t="shared" si="33"/>
        <v>0</v>
      </c>
      <c r="FB50" s="198">
        <f t="shared" si="33"/>
        <v>0</v>
      </c>
      <c r="FC50" s="198">
        <f t="shared" si="33"/>
        <v>0</v>
      </c>
      <c r="FD50" s="198">
        <f t="shared" si="33"/>
        <v>0</v>
      </c>
      <c r="FE50" s="198">
        <f t="shared" si="33"/>
        <v>0</v>
      </c>
      <c r="FF50" s="198">
        <f t="shared" si="33"/>
        <v>0</v>
      </c>
      <c r="FG50" s="198">
        <f t="shared" si="33"/>
        <v>0</v>
      </c>
      <c r="FH50" s="198"/>
      <c r="FJ50" s="233">
        <f t="shared" si="34"/>
        <v>0</v>
      </c>
      <c r="FK50" s="233">
        <f t="shared" si="34"/>
        <v>0</v>
      </c>
      <c r="FL50" s="233">
        <f t="shared" si="34"/>
        <v>0</v>
      </c>
      <c r="FM50" s="233">
        <f t="shared" si="34"/>
        <v>0</v>
      </c>
      <c r="FN50" s="233">
        <f t="shared" si="34"/>
        <v>0</v>
      </c>
      <c r="FO50" s="233">
        <f t="shared" si="34"/>
        <v>0</v>
      </c>
      <c r="FP50" s="233">
        <f t="shared" si="34"/>
        <v>0</v>
      </c>
      <c r="FQ50" s="233">
        <f t="shared" si="34"/>
        <v>0</v>
      </c>
      <c r="FR50" s="233">
        <f t="shared" si="34"/>
        <v>0</v>
      </c>
      <c r="FS50" s="233">
        <f t="shared" si="34"/>
        <v>0</v>
      </c>
      <c r="FT50" s="233">
        <f t="shared" si="35"/>
        <v>0</v>
      </c>
      <c r="FU50" s="233">
        <f t="shared" si="35"/>
        <v>0</v>
      </c>
      <c r="FV50" s="233">
        <f t="shared" si="35"/>
        <v>0</v>
      </c>
      <c r="FW50" s="233">
        <f t="shared" si="35"/>
        <v>0</v>
      </c>
      <c r="FX50" s="233">
        <f t="shared" si="35"/>
        <v>0</v>
      </c>
      <c r="FY50" s="233">
        <f t="shared" si="35"/>
        <v>0</v>
      </c>
      <c r="FZ50" s="233">
        <f t="shared" si="35"/>
        <v>0</v>
      </c>
      <c r="GA50" s="233">
        <f t="shared" si="35"/>
        <v>0</v>
      </c>
      <c r="GB50" s="233">
        <f t="shared" si="35"/>
        <v>0</v>
      </c>
      <c r="GC50" s="216">
        <f t="shared" si="36"/>
        <v>0</v>
      </c>
      <c r="GD50" s="216">
        <f t="shared" si="36"/>
        <v>0</v>
      </c>
      <c r="GE50" s="216">
        <f t="shared" si="36"/>
        <v>0</v>
      </c>
      <c r="GF50" s="216">
        <f t="shared" si="36"/>
        <v>0</v>
      </c>
      <c r="GG50" s="216">
        <f t="shared" si="36"/>
        <v>0</v>
      </c>
      <c r="GH50" s="216">
        <f t="shared" si="36"/>
        <v>0</v>
      </c>
      <c r="GI50" s="216">
        <f t="shared" si="36"/>
        <v>0</v>
      </c>
      <c r="GJ50" s="216">
        <f t="shared" si="36"/>
        <v>0</v>
      </c>
    </row>
    <row r="51" spans="1:192" s="10" customFormat="1" x14ac:dyDescent="0.25">
      <c r="A51" s="370" t="str">
        <f t="shared" si="24"/>
        <v/>
      </c>
      <c r="B51" s="224" t="s">
        <v>119</v>
      </c>
      <c r="C51" s="224"/>
      <c r="D51" s="224"/>
      <c r="E51" s="224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31"/>
      <c r="BP51" s="231"/>
      <c r="BQ51" s="231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95"/>
      <c r="CL51" s="349"/>
      <c r="CM51" s="359" t="str">
        <f t="shared" si="21"/>
        <v>X</v>
      </c>
      <c r="CN51" s="2">
        <f t="shared" si="37"/>
        <v>0</v>
      </c>
      <c r="CO51" s="215">
        <f t="shared" si="22"/>
        <v>0</v>
      </c>
      <c r="CP51" s="198">
        <f t="shared" si="38"/>
        <v>0</v>
      </c>
      <c r="CQ51" s="198">
        <f t="shared" si="39"/>
        <v>0</v>
      </c>
      <c r="CR51" s="198">
        <f t="shared" si="40"/>
        <v>0</v>
      </c>
      <c r="CS51" s="198">
        <f t="shared" si="23"/>
        <v>0</v>
      </c>
      <c r="CT51" s="233" t="str">
        <f t="shared" si="41"/>
        <v>F</v>
      </c>
      <c r="CU51" s="233"/>
      <c r="CV51" s="233"/>
      <c r="CW51" s="233"/>
      <c r="CX51" s="233"/>
      <c r="CY51" s="233"/>
      <c r="CZ51" s="348" t="str">
        <f t="shared" si="42"/>
        <v/>
      </c>
      <c r="DA51" s="348">
        <v>40</v>
      </c>
      <c r="EA51" s="233"/>
      <c r="EB51" s="233"/>
      <c r="EC51" s="233"/>
      <c r="ED51" s="233"/>
      <c r="EE51" s="233"/>
      <c r="EF51" s="233"/>
      <c r="EG51" s="233"/>
      <c r="EH51" s="233">
        <f t="shared" si="43"/>
        <v>0</v>
      </c>
      <c r="EI51" s="233">
        <f t="shared" si="44"/>
        <v>0</v>
      </c>
      <c r="EJ51" s="233">
        <f t="shared" si="45"/>
        <v>0</v>
      </c>
      <c r="EK51" s="233">
        <f t="shared" si="46"/>
        <v>0</v>
      </c>
      <c r="EL51" s="233">
        <f t="shared" si="47"/>
        <v>0</v>
      </c>
      <c r="ES51" s="198">
        <f t="shared" si="33"/>
        <v>0</v>
      </c>
      <c r="ET51" s="198">
        <f t="shared" si="33"/>
        <v>0</v>
      </c>
      <c r="EU51" s="198">
        <f t="shared" si="33"/>
        <v>0</v>
      </c>
      <c r="EV51" s="198">
        <f t="shared" si="33"/>
        <v>0</v>
      </c>
      <c r="EW51" s="198">
        <f t="shared" si="33"/>
        <v>0</v>
      </c>
      <c r="EX51" s="198">
        <f t="shared" si="33"/>
        <v>0</v>
      </c>
      <c r="EY51" s="198">
        <f t="shared" si="33"/>
        <v>0</v>
      </c>
      <c r="EZ51" s="198">
        <f t="shared" si="33"/>
        <v>0</v>
      </c>
      <c r="FA51" s="198">
        <f t="shared" si="33"/>
        <v>0</v>
      </c>
      <c r="FB51" s="198">
        <f t="shared" si="33"/>
        <v>0</v>
      </c>
      <c r="FC51" s="198">
        <f t="shared" si="33"/>
        <v>0</v>
      </c>
      <c r="FD51" s="198">
        <f t="shared" si="33"/>
        <v>0</v>
      </c>
      <c r="FE51" s="198">
        <f t="shared" si="33"/>
        <v>0</v>
      </c>
      <c r="FF51" s="198">
        <f t="shared" si="33"/>
        <v>0</v>
      </c>
      <c r="FG51" s="198">
        <f t="shared" si="33"/>
        <v>0</v>
      </c>
      <c r="FH51" s="198"/>
      <c r="FJ51" s="233">
        <f t="shared" si="34"/>
        <v>0</v>
      </c>
      <c r="FK51" s="233">
        <f t="shared" si="34"/>
        <v>0</v>
      </c>
      <c r="FL51" s="233">
        <f t="shared" si="34"/>
        <v>0</v>
      </c>
      <c r="FM51" s="233">
        <f t="shared" si="34"/>
        <v>0</v>
      </c>
      <c r="FN51" s="233">
        <f t="shared" si="34"/>
        <v>0</v>
      </c>
      <c r="FO51" s="233">
        <f t="shared" si="34"/>
        <v>0</v>
      </c>
      <c r="FP51" s="233">
        <f t="shared" si="34"/>
        <v>0</v>
      </c>
      <c r="FQ51" s="233">
        <f t="shared" si="34"/>
        <v>0</v>
      </c>
      <c r="FR51" s="233">
        <f t="shared" si="34"/>
        <v>0</v>
      </c>
      <c r="FS51" s="233">
        <f t="shared" si="34"/>
        <v>0</v>
      </c>
      <c r="FT51" s="233">
        <f t="shared" si="35"/>
        <v>0</v>
      </c>
      <c r="FU51" s="233">
        <f t="shared" si="35"/>
        <v>0</v>
      </c>
      <c r="FV51" s="233">
        <f t="shared" si="35"/>
        <v>0</v>
      </c>
      <c r="FW51" s="233">
        <f t="shared" si="35"/>
        <v>0</v>
      </c>
      <c r="FX51" s="233">
        <f t="shared" si="35"/>
        <v>0</v>
      </c>
      <c r="FY51" s="233">
        <f t="shared" si="35"/>
        <v>0</v>
      </c>
      <c r="FZ51" s="233">
        <f t="shared" si="35"/>
        <v>0</v>
      </c>
      <c r="GA51" s="233">
        <f t="shared" si="35"/>
        <v>0</v>
      </c>
      <c r="GB51" s="233">
        <f t="shared" si="35"/>
        <v>0</v>
      </c>
      <c r="GC51" s="216">
        <f t="shared" si="36"/>
        <v>0</v>
      </c>
      <c r="GD51" s="216">
        <f t="shared" si="36"/>
        <v>0</v>
      </c>
      <c r="GE51" s="216">
        <f t="shared" si="36"/>
        <v>0</v>
      </c>
      <c r="GF51" s="216">
        <f t="shared" si="36"/>
        <v>0</v>
      </c>
      <c r="GG51" s="216">
        <f t="shared" si="36"/>
        <v>0</v>
      </c>
      <c r="GH51" s="216">
        <f t="shared" si="36"/>
        <v>0</v>
      </c>
      <c r="GI51" s="216">
        <f t="shared" si="36"/>
        <v>0</v>
      </c>
      <c r="GJ51" s="216">
        <f t="shared" si="36"/>
        <v>0</v>
      </c>
    </row>
    <row r="52" spans="1:192" s="10" customFormat="1" x14ac:dyDescent="0.25">
      <c r="A52" s="370" t="str">
        <f t="shared" si="24"/>
        <v/>
      </c>
      <c r="B52" s="224" t="s">
        <v>120</v>
      </c>
      <c r="C52" s="224"/>
      <c r="D52" s="224"/>
      <c r="E52" s="224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31"/>
      <c r="BP52" s="231"/>
      <c r="BQ52" s="231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95"/>
      <c r="CL52" s="349"/>
      <c r="CM52" s="359" t="str">
        <f t="shared" si="21"/>
        <v>X</v>
      </c>
      <c r="CN52" s="2">
        <f t="shared" si="37"/>
        <v>0</v>
      </c>
      <c r="CO52" s="215">
        <f t="shared" si="22"/>
        <v>0</v>
      </c>
      <c r="CP52" s="198">
        <f t="shared" si="38"/>
        <v>0</v>
      </c>
      <c r="CQ52" s="198">
        <f t="shared" si="39"/>
        <v>0</v>
      </c>
      <c r="CR52" s="198">
        <f t="shared" si="40"/>
        <v>0</v>
      </c>
      <c r="CS52" s="198">
        <f t="shared" si="23"/>
        <v>0</v>
      </c>
      <c r="CT52" s="233" t="str">
        <f t="shared" si="41"/>
        <v>F</v>
      </c>
      <c r="CU52" s="233"/>
      <c r="CV52" s="233"/>
      <c r="CW52" s="233"/>
      <c r="CX52" s="233"/>
      <c r="CY52" s="233"/>
      <c r="CZ52" s="348" t="str">
        <f t="shared" si="42"/>
        <v/>
      </c>
      <c r="DA52" s="348">
        <v>41</v>
      </c>
      <c r="EA52" s="233"/>
      <c r="EB52" s="233"/>
      <c r="EC52" s="233"/>
      <c r="ED52" s="233"/>
      <c r="EE52" s="233"/>
      <c r="EF52" s="233"/>
      <c r="EG52" s="233"/>
      <c r="EH52" s="233">
        <f t="shared" si="43"/>
        <v>0</v>
      </c>
      <c r="EI52" s="233">
        <f t="shared" si="44"/>
        <v>0</v>
      </c>
      <c r="EJ52" s="233">
        <f t="shared" si="45"/>
        <v>0</v>
      </c>
      <c r="EK52" s="233">
        <f t="shared" si="46"/>
        <v>0</v>
      </c>
      <c r="EL52" s="233">
        <f t="shared" si="47"/>
        <v>0</v>
      </c>
      <c r="ES52" s="198">
        <f t="shared" ref="ES52:FG61" si="48">SUMIF($F$10:$CM$10,ES$10,$F52:$CM52)</f>
        <v>0</v>
      </c>
      <c r="ET52" s="198">
        <f t="shared" si="48"/>
        <v>0</v>
      </c>
      <c r="EU52" s="198">
        <f t="shared" si="48"/>
        <v>0</v>
      </c>
      <c r="EV52" s="198">
        <f t="shared" si="48"/>
        <v>0</v>
      </c>
      <c r="EW52" s="198">
        <f t="shared" si="48"/>
        <v>0</v>
      </c>
      <c r="EX52" s="198">
        <f t="shared" si="48"/>
        <v>0</v>
      </c>
      <c r="EY52" s="198">
        <f t="shared" si="48"/>
        <v>0</v>
      </c>
      <c r="EZ52" s="198">
        <f t="shared" si="48"/>
        <v>0</v>
      </c>
      <c r="FA52" s="198">
        <f t="shared" si="48"/>
        <v>0</v>
      </c>
      <c r="FB52" s="198">
        <f t="shared" si="48"/>
        <v>0</v>
      </c>
      <c r="FC52" s="198">
        <f t="shared" si="48"/>
        <v>0</v>
      </c>
      <c r="FD52" s="198">
        <f t="shared" si="48"/>
        <v>0</v>
      </c>
      <c r="FE52" s="198">
        <f t="shared" si="48"/>
        <v>0</v>
      </c>
      <c r="FF52" s="198">
        <f t="shared" si="48"/>
        <v>0</v>
      </c>
      <c r="FG52" s="198">
        <f t="shared" si="48"/>
        <v>0</v>
      </c>
      <c r="FH52" s="198"/>
      <c r="FJ52" s="233">
        <f t="shared" ref="FJ52:FS61" si="49">SUMIF($F$5:$CM$5,FJ$11,$F52:$CM52)</f>
        <v>0</v>
      </c>
      <c r="FK52" s="233">
        <f t="shared" si="49"/>
        <v>0</v>
      </c>
      <c r="FL52" s="233">
        <f t="shared" si="49"/>
        <v>0</v>
      </c>
      <c r="FM52" s="233">
        <f t="shared" si="49"/>
        <v>0</v>
      </c>
      <c r="FN52" s="233">
        <f t="shared" si="49"/>
        <v>0</v>
      </c>
      <c r="FO52" s="233">
        <f t="shared" si="49"/>
        <v>0</v>
      </c>
      <c r="FP52" s="233">
        <f t="shared" si="49"/>
        <v>0</v>
      </c>
      <c r="FQ52" s="233">
        <f t="shared" si="49"/>
        <v>0</v>
      </c>
      <c r="FR52" s="233">
        <f t="shared" si="49"/>
        <v>0</v>
      </c>
      <c r="FS52" s="233">
        <f t="shared" si="49"/>
        <v>0</v>
      </c>
      <c r="FT52" s="233">
        <f t="shared" ref="FT52:GB61" si="50">SUMIF($F$5:$CM$5,FT$11,$F52:$CM52)</f>
        <v>0</v>
      </c>
      <c r="FU52" s="233">
        <f t="shared" si="50"/>
        <v>0</v>
      </c>
      <c r="FV52" s="233">
        <f t="shared" si="50"/>
        <v>0</v>
      </c>
      <c r="FW52" s="233">
        <f t="shared" si="50"/>
        <v>0</v>
      </c>
      <c r="FX52" s="233">
        <f t="shared" si="50"/>
        <v>0</v>
      </c>
      <c r="FY52" s="233">
        <f t="shared" si="50"/>
        <v>0</v>
      </c>
      <c r="FZ52" s="233">
        <f t="shared" si="50"/>
        <v>0</v>
      </c>
      <c r="GA52" s="233">
        <f t="shared" si="50"/>
        <v>0</v>
      </c>
      <c r="GB52" s="233">
        <f t="shared" si="50"/>
        <v>0</v>
      </c>
      <c r="GC52" s="216">
        <f t="shared" ref="GC52:GJ61" si="51">SUMIF($F$6:$CM$6,GC$11,$F52:$CM52)</f>
        <v>0</v>
      </c>
      <c r="GD52" s="216">
        <f t="shared" si="51"/>
        <v>0</v>
      </c>
      <c r="GE52" s="216">
        <f t="shared" si="51"/>
        <v>0</v>
      </c>
      <c r="GF52" s="216">
        <f t="shared" si="51"/>
        <v>0</v>
      </c>
      <c r="GG52" s="216">
        <f t="shared" si="51"/>
        <v>0</v>
      </c>
      <c r="GH52" s="216">
        <f t="shared" si="51"/>
        <v>0</v>
      </c>
      <c r="GI52" s="216">
        <f t="shared" si="51"/>
        <v>0</v>
      </c>
      <c r="GJ52" s="216">
        <f t="shared" si="51"/>
        <v>0</v>
      </c>
    </row>
    <row r="53" spans="1:192" s="10" customFormat="1" x14ac:dyDescent="0.25">
      <c r="A53" s="370" t="str">
        <f t="shared" si="24"/>
        <v/>
      </c>
      <c r="B53" s="224" t="s">
        <v>121</v>
      </c>
      <c r="C53" s="224"/>
      <c r="D53" s="224"/>
      <c r="E53" s="224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31"/>
      <c r="BP53" s="231"/>
      <c r="BQ53" s="231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95"/>
      <c r="CL53" s="349"/>
      <c r="CM53" s="359" t="str">
        <f t="shared" si="21"/>
        <v>X</v>
      </c>
      <c r="CN53" s="2">
        <f t="shared" si="37"/>
        <v>0</v>
      </c>
      <c r="CO53" s="215">
        <f t="shared" si="22"/>
        <v>0</v>
      </c>
      <c r="CP53" s="198">
        <f t="shared" si="38"/>
        <v>0</v>
      </c>
      <c r="CQ53" s="198">
        <f t="shared" si="39"/>
        <v>0</v>
      </c>
      <c r="CR53" s="198">
        <f t="shared" si="40"/>
        <v>0</v>
      </c>
      <c r="CS53" s="198">
        <f t="shared" si="23"/>
        <v>0</v>
      </c>
      <c r="CT53" s="233" t="str">
        <f t="shared" si="41"/>
        <v>F</v>
      </c>
      <c r="CU53" s="233"/>
      <c r="CV53" s="233"/>
      <c r="CW53" s="233"/>
      <c r="CX53" s="233"/>
      <c r="CY53" s="233"/>
      <c r="CZ53" s="348" t="str">
        <f t="shared" si="42"/>
        <v/>
      </c>
      <c r="DA53" s="348">
        <v>42</v>
      </c>
      <c r="EA53" s="233"/>
      <c r="EB53" s="233"/>
      <c r="EC53" s="233"/>
      <c r="ED53" s="233"/>
      <c r="EE53" s="233"/>
      <c r="EF53" s="233"/>
      <c r="EG53" s="233"/>
      <c r="EH53" s="233">
        <f t="shared" si="43"/>
        <v>0</v>
      </c>
      <c r="EI53" s="233">
        <f t="shared" si="44"/>
        <v>0</v>
      </c>
      <c r="EJ53" s="233">
        <f t="shared" si="45"/>
        <v>0</v>
      </c>
      <c r="EK53" s="233">
        <f t="shared" si="46"/>
        <v>0</v>
      </c>
      <c r="EL53" s="233">
        <f t="shared" si="47"/>
        <v>0</v>
      </c>
      <c r="ES53" s="198">
        <f t="shared" si="48"/>
        <v>0</v>
      </c>
      <c r="ET53" s="198">
        <f t="shared" si="48"/>
        <v>0</v>
      </c>
      <c r="EU53" s="198">
        <f t="shared" si="48"/>
        <v>0</v>
      </c>
      <c r="EV53" s="198">
        <f t="shared" si="48"/>
        <v>0</v>
      </c>
      <c r="EW53" s="198">
        <f t="shared" si="48"/>
        <v>0</v>
      </c>
      <c r="EX53" s="198">
        <f t="shared" si="48"/>
        <v>0</v>
      </c>
      <c r="EY53" s="198">
        <f t="shared" si="48"/>
        <v>0</v>
      </c>
      <c r="EZ53" s="198">
        <f t="shared" si="48"/>
        <v>0</v>
      </c>
      <c r="FA53" s="198">
        <f t="shared" si="48"/>
        <v>0</v>
      </c>
      <c r="FB53" s="198">
        <f t="shared" si="48"/>
        <v>0</v>
      </c>
      <c r="FC53" s="198">
        <f t="shared" si="48"/>
        <v>0</v>
      </c>
      <c r="FD53" s="198">
        <f t="shared" si="48"/>
        <v>0</v>
      </c>
      <c r="FE53" s="198">
        <f t="shared" si="48"/>
        <v>0</v>
      </c>
      <c r="FF53" s="198">
        <f t="shared" si="48"/>
        <v>0</v>
      </c>
      <c r="FG53" s="198">
        <f t="shared" si="48"/>
        <v>0</v>
      </c>
      <c r="FH53" s="198"/>
      <c r="FJ53" s="233">
        <f t="shared" si="49"/>
        <v>0</v>
      </c>
      <c r="FK53" s="233">
        <f t="shared" si="49"/>
        <v>0</v>
      </c>
      <c r="FL53" s="233">
        <f t="shared" si="49"/>
        <v>0</v>
      </c>
      <c r="FM53" s="233">
        <f t="shared" si="49"/>
        <v>0</v>
      </c>
      <c r="FN53" s="233">
        <f t="shared" si="49"/>
        <v>0</v>
      </c>
      <c r="FO53" s="233">
        <f t="shared" si="49"/>
        <v>0</v>
      </c>
      <c r="FP53" s="233">
        <f t="shared" si="49"/>
        <v>0</v>
      </c>
      <c r="FQ53" s="233">
        <f t="shared" si="49"/>
        <v>0</v>
      </c>
      <c r="FR53" s="233">
        <f t="shared" si="49"/>
        <v>0</v>
      </c>
      <c r="FS53" s="233">
        <f t="shared" si="49"/>
        <v>0</v>
      </c>
      <c r="FT53" s="233">
        <f t="shared" si="50"/>
        <v>0</v>
      </c>
      <c r="FU53" s="233">
        <f t="shared" si="50"/>
        <v>0</v>
      </c>
      <c r="FV53" s="233">
        <f t="shared" si="50"/>
        <v>0</v>
      </c>
      <c r="FW53" s="233">
        <f t="shared" si="50"/>
        <v>0</v>
      </c>
      <c r="FX53" s="233">
        <f t="shared" si="50"/>
        <v>0</v>
      </c>
      <c r="FY53" s="233">
        <f t="shared" si="50"/>
        <v>0</v>
      </c>
      <c r="FZ53" s="233">
        <f t="shared" si="50"/>
        <v>0</v>
      </c>
      <c r="GA53" s="233">
        <f t="shared" si="50"/>
        <v>0</v>
      </c>
      <c r="GB53" s="233">
        <f t="shared" si="50"/>
        <v>0</v>
      </c>
      <c r="GC53" s="216">
        <f t="shared" si="51"/>
        <v>0</v>
      </c>
      <c r="GD53" s="216">
        <f t="shared" si="51"/>
        <v>0</v>
      </c>
      <c r="GE53" s="216">
        <f t="shared" si="51"/>
        <v>0</v>
      </c>
      <c r="GF53" s="216">
        <f t="shared" si="51"/>
        <v>0</v>
      </c>
      <c r="GG53" s="216">
        <f t="shared" si="51"/>
        <v>0</v>
      </c>
      <c r="GH53" s="216">
        <f t="shared" si="51"/>
        <v>0</v>
      </c>
      <c r="GI53" s="216">
        <f t="shared" si="51"/>
        <v>0</v>
      </c>
      <c r="GJ53" s="216">
        <f t="shared" si="51"/>
        <v>0</v>
      </c>
    </row>
    <row r="54" spans="1:192" s="10" customFormat="1" x14ac:dyDescent="0.25">
      <c r="A54" s="370" t="str">
        <f t="shared" si="24"/>
        <v/>
      </c>
      <c r="B54" s="224" t="s">
        <v>122</v>
      </c>
      <c r="C54" s="224"/>
      <c r="D54" s="224"/>
      <c r="E54" s="224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31"/>
      <c r="BP54" s="231"/>
      <c r="BQ54" s="231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95"/>
      <c r="CL54" s="349"/>
      <c r="CM54" s="359" t="str">
        <f t="shared" si="21"/>
        <v>X</v>
      </c>
      <c r="CN54" s="2">
        <f t="shared" si="37"/>
        <v>0</v>
      </c>
      <c r="CO54" s="215">
        <f t="shared" si="22"/>
        <v>0</v>
      </c>
      <c r="CP54" s="198">
        <f t="shared" si="38"/>
        <v>0</v>
      </c>
      <c r="CQ54" s="198">
        <f t="shared" si="39"/>
        <v>0</v>
      </c>
      <c r="CR54" s="198">
        <f t="shared" si="40"/>
        <v>0</v>
      </c>
      <c r="CS54" s="198">
        <f t="shared" si="23"/>
        <v>0</v>
      </c>
      <c r="CT54" s="233" t="str">
        <f t="shared" si="41"/>
        <v>F</v>
      </c>
      <c r="CU54" s="233"/>
      <c r="CV54" s="233"/>
      <c r="CW54" s="233"/>
      <c r="CX54" s="233"/>
      <c r="CY54" s="233"/>
      <c r="CZ54" s="348" t="str">
        <f t="shared" si="42"/>
        <v/>
      </c>
      <c r="DA54" s="348">
        <v>43</v>
      </c>
      <c r="EA54" s="233"/>
      <c r="EB54" s="233"/>
      <c r="EC54" s="233"/>
      <c r="ED54" s="233"/>
      <c r="EE54" s="233"/>
      <c r="EF54" s="233"/>
      <c r="EG54" s="233"/>
      <c r="EH54" s="233">
        <f t="shared" si="43"/>
        <v>0</v>
      </c>
      <c r="EI54" s="233">
        <f t="shared" si="44"/>
        <v>0</v>
      </c>
      <c r="EJ54" s="233">
        <f t="shared" si="45"/>
        <v>0</v>
      </c>
      <c r="EK54" s="233">
        <f t="shared" si="46"/>
        <v>0</v>
      </c>
      <c r="EL54" s="233">
        <f t="shared" si="47"/>
        <v>0</v>
      </c>
      <c r="ES54" s="198">
        <f t="shared" si="48"/>
        <v>0</v>
      </c>
      <c r="ET54" s="198">
        <f t="shared" si="48"/>
        <v>0</v>
      </c>
      <c r="EU54" s="198">
        <f t="shared" si="48"/>
        <v>0</v>
      </c>
      <c r="EV54" s="198">
        <f t="shared" si="48"/>
        <v>0</v>
      </c>
      <c r="EW54" s="198">
        <f t="shared" si="48"/>
        <v>0</v>
      </c>
      <c r="EX54" s="198">
        <f t="shared" si="48"/>
        <v>0</v>
      </c>
      <c r="EY54" s="198">
        <f t="shared" si="48"/>
        <v>0</v>
      </c>
      <c r="EZ54" s="198">
        <f t="shared" si="48"/>
        <v>0</v>
      </c>
      <c r="FA54" s="198">
        <f t="shared" si="48"/>
        <v>0</v>
      </c>
      <c r="FB54" s="198">
        <f t="shared" si="48"/>
        <v>0</v>
      </c>
      <c r="FC54" s="198">
        <f t="shared" si="48"/>
        <v>0</v>
      </c>
      <c r="FD54" s="198">
        <f t="shared" si="48"/>
        <v>0</v>
      </c>
      <c r="FE54" s="198">
        <f t="shared" si="48"/>
        <v>0</v>
      </c>
      <c r="FF54" s="198">
        <f t="shared" si="48"/>
        <v>0</v>
      </c>
      <c r="FG54" s="198">
        <f t="shared" si="48"/>
        <v>0</v>
      </c>
      <c r="FH54" s="198"/>
      <c r="FJ54" s="233">
        <f t="shared" si="49"/>
        <v>0</v>
      </c>
      <c r="FK54" s="233">
        <f t="shared" si="49"/>
        <v>0</v>
      </c>
      <c r="FL54" s="233">
        <f t="shared" si="49"/>
        <v>0</v>
      </c>
      <c r="FM54" s="233">
        <f t="shared" si="49"/>
        <v>0</v>
      </c>
      <c r="FN54" s="233">
        <f t="shared" si="49"/>
        <v>0</v>
      </c>
      <c r="FO54" s="233">
        <f t="shared" si="49"/>
        <v>0</v>
      </c>
      <c r="FP54" s="233">
        <f t="shared" si="49"/>
        <v>0</v>
      </c>
      <c r="FQ54" s="233">
        <f t="shared" si="49"/>
        <v>0</v>
      </c>
      <c r="FR54" s="233">
        <f t="shared" si="49"/>
        <v>0</v>
      </c>
      <c r="FS54" s="233">
        <f t="shared" si="49"/>
        <v>0</v>
      </c>
      <c r="FT54" s="233">
        <f t="shared" si="50"/>
        <v>0</v>
      </c>
      <c r="FU54" s="233">
        <f t="shared" si="50"/>
        <v>0</v>
      </c>
      <c r="FV54" s="233">
        <f t="shared" si="50"/>
        <v>0</v>
      </c>
      <c r="FW54" s="233">
        <f t="shared" si="50"/>
        <v>0</v>
      </c>
      <c r="FX54" s="233">
        <f t="shared" si="50"/>
        <v>0</v>
      </c>
      <c r="FY54" s="233">
        <f t="shared" si="50"/>
        <v>0</v>
      </c>
      <c r="FZ54" s="233">
        <f t="shared" si="50"/>
        <v>0</v>
      </c>
      <c r="GA54" s="233">
        <f t="shared" si="50"/>
        <v>0</v>
      </c>
      <c r="GB54" s="233">
        <f t="shared" si="50"/>
        <v>0</v>
      </c>
      <c r="GC54" s="216">
        <f t="shared" si="51"/>
        <v>0</v>
      </c>
      <c r="GD54" s="216">
        <f t="shared" si="51"/>
        <v>0</v>
      </c>
      <c r="GE54" s="216">
        <f t="shared" si="51"/>
        <v>0</v>
      </c>
      <c r="GF54" s="216">
        <f t="shared" si="51"/>
        <v>0</v>
      </c>
      <c r="GG54" s="216">
        <f t="shared" si="51"/>
        <v>0</v>
      </c>
      <c r="GH54" s="216">
        <f t="shared" si="51"/>
        <v>0</v>
      </c>
      <c r="GI54" s="216">
        <f t="shared" si="51"/>
        <v>0</v>
      </c>
      <c r="GJ54" s="216">
        <f t="shared" si="51"/>
        <v>0</v>
      </c>
    </row>
    <row r="55" spans="1:192" s="10" customFormat="1" x14ac:dyDescent="0.25">
      <c r="A55" s="370" t="str">
        <f t="shared" si="24"/>
        <v/>
      </c>
      <c r="B55" s="224" t="s">
        <v>123</v>
      </c>
      <c r="C55" s="224"/>
      <c r="D55" s="224"/>
      <c r="E55" s="224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31"/>
      <c r="BP55" s="231"/>
      <c r="BQ55" s="231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95"/>
      <c r="CL55" s="349"/>
      <c r="CM55" s="359" t="str">
        <f t="shared" si="21"/>
        <v>X</v>
      </c>
      <c r="CN55" s="2">
        <f t="shared" si="37"/>
        <v>0</v>
      </c>
      <c r="CO55" s="215">
        <f t="shared" si="22"/>
        <v>0</v>
      </c>
      <c r="CP55" s="198">
        <f t="shared" si="38"/>
        <v>0</v>
      </c>
      <c r="CQ55" s="198">
        <f t="shared" si="39"/>
        <v>0</v>
      </c>
      <c r="CR55" s="198">
        <f t="shared" si="40"/>
        <v>0</v>
      </c>
      <c r="CS55" s="198">
        <f t="shared" si="23"/>
        <v>0</v>
      </c>
      <c r="CT55" s="233" t="str">
        <f t="shared" si="41"/>
        <v>F</v>
      </c>
      <c r="CU55" s="233"/>
      <c r="CV55" s="233"/>
      <c r="CW55" s="233"/>
      <c r="CX55" s="233"/>
      <c r="CY55" s="233"/>
      <c r="CZ55" s="348" t="str">
        <f t="shared" si="42"/>
        <v/>
      </c>
      <c r="DA55" s="348">
        <v>44</v>
      </c>
      <c r="EA55" s="233"/>
      <c r="EB55" s="233"/>
      <c r="EC55" s="233"/>
      <c r="ED55" s="233"/>
      <c r="EE55" s="233"/>
      <c r="EF55" s="233"/>
      <c r="EG55" s="233"/>
      <c r="EH55" s="233">
        <f t="shared" si="43"/>
        <v>0</v>
      </c>
      <c r="EI55" s="233">
        <f t="shared" si="44"/>
        <v>0</v>
      </c>
      <c r="EJ55" s="233">
        <f t="shared" si="45"/>
        <v>0</v>
      </c>
      <c r="EK55" s="233">
        <f t="shared" si="46"/>
        <v>0</v>
      </c>
      <c r="EL55" s="233">
        <f t="shared" si="47"/>
        <v>0</v>
      </c>
      <c r="ES55" s="198">
        <f t="shared" si="48"/>
        <v>0</v>
      </c>
      <c r="ET55" s="198">
        <f t="shared" si="48"/>
        <v>0</v>
      </c>
      <c r="EU55" s="198">
        <f t="shared" si="48"/>
        <v>0</v>
      </c>
      <c r="EV55" s="198">
        <f t="shared" si="48"/>
        <v>0</v>
      </c>
      <c r="EW55" s="198">
        <f t="shared" si="48"/>
        <v>0</v>
      </c>
      <c r="EX55" s="198">
        <f t="shared" si="48"/>
        <v>0</v>
      </c>
      <c r="EY55" s="198">
        <f t="shared" si="48"/>
        <v>0</v>
      </c>
      <c r="EZ55" s="198">
        <f t="shared" si="48"/>
        <v>0</v>
      </c>
      <c r="FA55" s="198">
        <f t="shared" si="48"/>
        <v>0</v>
      </c>
      <c r="FB55" s="198">
        <f t="shared" si="48"/>
        <v>0</v>
      </c>
      <c r="FC55" s="198">
        <f t="shared" si="48"/>
        <v>0</v>
      </c>
      <c r="FD55" s="198">
        <f t="shared" si="48"/>
        <v>0</v>
      </c>
      <c r="FE55" s="198">
        <f t="shared" si="48"/>
        <v>0</v>
      </c>
      <c r="FF55" s="198">
        <f t="shared" si="48"/>
        <v>0</v>
      </c>
      <c r="FG55" s="198">
        <f t="shared" si="48"/>
        <v>0</v>
      </c>
      <c r="FH55" s="198"/>
      <c r="FJ55" s="233">
        <f t="shared" si="49"/>
        <v>0</v>
      </c>
      <c r="FK55" s="233">
        <f t="shared" si="49"/>
        <v>0</v>
      </c>
      <c r="FL55" s="233">
        <f t="shared" si="49"/>
        <v>0</v>
      </c>
      <c r="FM55" s="233">
        <f t="shared" si="49"/>
        <v>0</v>
      </c>
      <c r="FN55" s="233">
        <f t="shared" si="49"/>
        <v>0</v>
      </c>
      <c r="FO55" s="233">
        <f t="shared" si="49"/>
        <v>0</v>
      </c>
      <c r="FP55" s="233">
        <f t="shared" si="49"/>
        <v>0</v>
      </c>
      <c r="FQ55" s="233">
        <f t="shared" si="49"/>
        <v>0</v>
      </c>
      <c r="FR55" s="233">
        <f t="shared" si="49"/>
        <v>0</v>
      </c>
      <c r="FS55" s="233">
        <f t="shared" si="49"/>
        <v>0</v>
      </c>
      <c r="FT55" s="233">
        <f t="shared" si="50"/>
        <v>0</v>
      </c>
      <c r="FU55" s="233">
        <f t="shared" si="50"/>
        <v>0</v>
      </c>
      <c r="FV55" s="233">
        <f t="shared" si="50"/>
        <v>0</v>
      </c>
      <c r="FW55" s="233">
        <f t="shared" si="50"/>
        <v>0</v>
      </c>
      <c r="FX55" s="233">
        <f t="shared" si="50"/>
        <v>0</v>
      </c>
      <c r="FY55" s="233">
        <f t="shared" si="50"/>
        <v>0</v>
      </c>
      <c r="FZ55" s="233">
        <f t="shared" si="50"/>
        <v>0</v>
      </c>
      <c r="GA55" s="233">
        <f t="shared" si="50"/>
        <v>0</v>
      </c>
      <c r="GB55" s="233">
        <f t="shared" si="50"/>
        <v>0</v>
      </c>
      <c r="GC55" s="216">
        <f t="shared" si="51"/>
        <v>0</v>
      </c>
      <c r="GD55" s="216">
        <f t="shared" si="51"/>
        <v>0</v>
      </c>
      <c r="GE55" s="216">
        <f t="shared" si="51"/>
        <v>0</v>
      </c>
      <c r="GF55" s="216">
        <f t="shared" si="51"/>
        <v>0</v>
      </c>
      <c r="GG55" s="216">
        <f t="shared" si="51"/>
        <v>0</v>
      </c>
      <c r="GH55" s="216">
        <f t="shared" si="51"/>
        <v>0</v>
      </c>
      <c r="GI55" s="216">
        <f t="shared" si="51"/>
        <v>0</v>
      </c>
      <c r="GJ55" s="216">
        <f t="shared" si="51"/>
        <v>0</v>
      </c>
    </row>
    <row r="56" spans="1:192" s="10" customFormat="1" x14ac:dyDescent="0.25">
      <c r="A56" s="370" t="str">
        <f t="shared" si="24"/>
        <v/>
      </c>
      <c r="B56" s="224" t="s">
        <v>124</v>
      </c>
      <c r="C56" s="224"/>
      <c r="D56" s="224"/>
      <c r="E56" s="224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31"/>
      <c r="BP56" s="231"/>
      <c r="BQ56" s="231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95"/>
      <c r="CL56" s="349"/>
      <c r="CM56" s="359" t="str">
        <f t="shared" si="21"/>
        <v>X</v>
      </c>
      <c r="CN56" s="2">
        <f t="shared" si="37"/>
        <v>0</v>
      </c>
      <c r="CO56" s="215">
        <f t="shared" si="22"/>
        <v>0</v>
      </c>
      <c r="CP56" s="198">
        <f t="shared" si="38"/>
        <v>0</v>
      </c>
      <c r="CQ56" s="198">
        <f t="shared" si="39"/>
        <v>0</v>
      </c>
      <c r="CR56" s="198">
        <f t="shared" si="40"/>
        <v>0</v>
      </c>
      <c r="CS56" s="198">
        <f t="shared" si="23"/>
        <v>0</v>
      </c>
      <c r="CT56" s="233" t="str">
        <f t="shared" si="41"/>
        <v>F</v>
      </c>
      <c r="CU56" s="233"/>
      <c r="CV56" s="233"/>
      <c r="CW56" s="233"/>
      <c r="CX56" s="233"/>
      <c r="CY56" s="233"/>
      <c r="CZ56" s="348" t="str">
        <f t="shared" si="42"/>
        <v/>
      </c>
      <c r="DA56" s="348">
        <v>45</v>
      </c>
      <c r="EA56" s="233"/>
      <c r="EB56" s="233"/>
      <c r="EC56" s="233"/>
      <c r="ED56" s="233"/>
      <c r="EE56" s="233"/>
      <c r="EF56" s="233"/>
      <c r="EG56" s="233"/>
      <c r="EH56" s="233">
        <f t="shared" si="43"/>
        <v>0</v>
      </c>
      <c r="EI56" s="233">
        <f t="shared" si="44"/>
        <v>0</v>
      </c>
      <c r="EJ56" s="233">
        <f t="shared" si="45"/>
        <v>0</v>
      </c>
      <c r="EK56" s="233">
        <f t="shared" si="46"/>
        <v>0</v>
      </c>
      <c r="EL56" s="233">
        <f t="shared" si="47"/>
        <v>0</v>
      </c>
      <c r="ES56" s="198">
        <f t="shared" si="48"/>
        <v>0</v>
      </c>
      <c r="ET56" s="198">
        <f t="shared" si="48"/>
        <v>0</v>
      </c>
      <c r="EU56" s="198">
        <f t="shared" si="48"/>
        <v>0</v>
      </c>
      <c r="EV56" s="198">
        <f t="shared" si="48"/>
        <v>0</v>
      </c>
      <c r="EW56" s="198">
        <f t="shared" si="48"/>
        <v>0</v>
      </c>
      <c r="EX56" s="198">
        <f t="shared" si="48"/>
        <v>0</v>
      </c>
      <c r="EY56" s="198">
        <f t="shared" si="48"/>
        <v>0</v>
      </c>
      <c r="EZ56" s="198">
        <f t="shared" si="48"/>
        <v>0</v>
      </c>
      <c r="FA56" s="198">
        <f t="shared" si="48"/>
        <v>0</v>
      </c>
      <c r="FB56" s="198">
        <f t="shared" si="48"/>
        <v>0</v>
      </c>
      <c r="FC56" s="198">
        <f t="shared" si="48"/>
        <v>0</v>
      </c>
      <c r="FD56" s="198">
        <f t="shared" si="48"/>
        <v>0</v>
      </c>
      <c r="FE56" s="198">
        <f t="shared" si="48"/>
        <v>0</v>
      </c>
      <c r="FF56" s="198">
        <f t="shared" si="48"/>
        <v>0</v>
      </c>
      <c r="FG56" s="198">
        <f t="shared" si="48"/>
        <v>0</v>
      </c>
      <c r="FH56" s="198"/>
      <c r="FJ56" s="233">
        <f t="shared" si="49"/>
        <v>0</v>
      </c>
      <c r="FK56" s="233">
        <f t="shared" si="49"/>
        <v>0</v>
      </c>
      <c r="FL56" s="233">
        <f t="shared" si="49"/>
        <v>0</v>
      </c>
      <c r="FM56" s="233">
        <f t="shared" si="49"/>
        <v>0</v>
      </c>
      <c r="FN56" s="233">
        <f t="shared" si="49"/>
        <v>0</v>
      </c>
      <c r="FO56" s="233">
        <f t="shared" si="49"/>
        <v>0</v>
      </c>
      <c r="FP56" s="233">
        <f t="shared" si="49"/>
        <v>0</v>
      </c>
      <c r="FQ56" s="233">
        <f t="shared" si="49"/>
        <v>0</v>
      </c>
      <c r="FR56" s="233">
        <f t="shared" si="49"/>
        <v>0</v>
      </c>
      <c r="FS56" s="233">
        <f t="shared" si="49"/>
        <v>0</v>
      </c>
      <c r="FT56" s="233">
        <f t="shared" si="50"/>
        <v>0</v>
      </c>
      <c r="FU56" s="233">
        <f t="shared" si="50"/>
        <v>0</v>
      </c>
      <c r="FV56" s="233">
        <f t="shared" si="50"/>
        <v>0</v>
      </c>
      <c r="FW56" s="233">
        <f t="shared" si="50"/>
        <v>0</v>
      </c>
      <c r="FX56" s="233">
        <f t="shared" si="50"/>
        <v>0</v>
      </c>
      <c r="FY56" s="233">
        <f t="shared" si="50"/>
        <v>0</v>
      </c>
      <c r="FZ56" s="233">
        <f t="shared" si="50"/>
        <v>0</v>
      </c>
      <c r="GA56" s="233">
        <f t="shared" si="50"/>
        <v>0</v>
      </c>
      <c r="GB56" s="233">
        <f t="shared" si="50"/>
        <v>0</v>
      </c>
      <c r="GC56" s="216">
        <f t="shared" si="51"/>
        <v>0</v>
      </c>
      <c r="GD56" s="216">
        <f t="shared" si="51"/>
        <v>0</v>
      </c>
      <c r="GE56" s="216">
        <f t="shared" si="51"/>
        <v>0</v>
      </c>
      <c r="GF56" s="216">
        <f t="shared" si="51"/>
        <v>0</v>
      </c>
      <c r="GG56" s="216">
        <f t="shared" si="51"/>
        <v>0</v>
      </c>
      <c r="GH56" s="216">
        <f t="shared" si="51"/>
        <v>0</v>
      </c>
      <c r="GI56" s="216">
        <f t="shared" si="51"/>
        <v>0</v>
      </c>
      <c r="GJ56" s="216">
        <f t="shared" si="51"/>
        <v>0</v>
      </c>
    </row>
    <row r="57" spans="1:192" s="10" customFormat="1" x14ac:dyDescent="0.25">
      <c r="A57" s="370" t="str">
        <f t="shared" si="24"/>
        <v/>
      </c>
      <c r="B57" s="224" t="s">
        <v>125</v>
      </c>
      <c r="C57" s="224"/>
      <c r="D57" s="224"/>
      <c r="E57" s="224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31"/>
      <c r="BP57" s="231"/>
      <c r="BQ57" s="231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95"/>
      <c r="CL57" s="349"/>
      <c r="CM57" s="359" t="str">
        <f t="shared" si="21"/>
        <v>X</v>
      </c>
      <c r="CN57" s="2">
        <f t="shared" si="37"/>
        <v>0</v>
      </c>
      <c r="CO57" s="215">
        <f t="shared" si="22"/>
        <v>0</v>
      </c>
      <c r="CP57" s="198">
        <f t="shared" si="38"/>
        <v>0</v>
      </c>
      <c r="CQ57" s="198">
        <f t="shared" si="39"/>
        <v>0</v>
      </c>
      <c r="CR57" s="198">
        <f t="shared" si="40"/>
        <v>0</v>
      </c>
      <c r="CS57" s="198">
        <f t="shared" si="23"/>
        <v>0</v>
      </c>
      <c r="CT57" s="233" t="str">
        <f t="shared" si="41"/>
        <v>F</v>
      </c>
      <c r="CU57" s="233"/>
      <c r="CV57" s="233"/>
      <c r="CW57" s="233"/>
      <c r="CX57" s="233"/>
      <c r="CY57" s="233"/>
      <c r="CZ57" s="348" t="str">
        <f t="shared" si="42"/>
        <v/>
      </c>
      <c r="DA57" s="348">
        <v>46</v>
      </c>
      <c r="EA57" s="233"/>
      <c r="EB57" s="233"/>
      <c r="EC57" s="233"/>
      <c r="ED57" s="233"/>
      <c r="EE57" s="233"/>
      <c r="EF57" s="233"/>
      <c r="EG57" s="233"/>
      <c r="EH57" s="233">
        <f t="shared" si="43"/>
        <v>0</v>
      </c>
      <c r="EI57" s="233">
        <f t="shared" si="44"/>
        <v>0</v>
      </c>
      <c r="EJ57" s="233">
        <f t="shared" si="45"/>
        <v>0</v>
      </c>
      <c r="EK57" s="233">
        <f t="shared" si="46"/>
        <v>0</v>
      </c>
      <c r="EL57" s="233">
        <f t="shared" si="47"/>
        <v>0</v>
      </c>
      <c r="ES57" s="198">
        <f t="shared" si="48"/>
        <v>0</v>
      </c>
      <c r="ET57" s="198">
        <f t="shared" si="48"/>
        <v>0</v>
      </c>
      <c r="EU57" s="198">
        <f t="shared" si="48"/>
        <v>0</v>
      </c>
      <c r="EV57" s="198">
        <f t="shared" si="48"/>
        <v>0</v>
      </c>
      <c r="EW57" s="198">
        <f t="shared" si="48"/>
        <v>0</v>
      </c>
      <c r="EX57" s="198">
        <f t="shared" si="48"/>
        <v>0</v>
      </c>
      <c r="EY57" s="198">
        <f t="shared" si="48"/>
        <v>0</v>
      </c>
      <c r="EZ57" s="198">
        <f t="shared" si="48"/>
        <v>0</v>
      </c>
      <c r="FA57" s="198">
        <f t="shared" si="48"/>
        <v>0</v>
      </c>
      <c r="FB57" s="198">
        <f t="shared" si="48"/>
        <v>0</v>
      </c>
      <c r="FC57" s="198">
        <f t="shared" si="48"/>
        <v>0</v>
      </c>
      <c r="FD57" s="198">
        <f t="shared" si="48"/>
        <v>0</v>
      </c>
      <c r="FE57" s="198">
        <f t="shared" si="48"/>
        <v>0</v>
      </c>
      <c r="FF57" s="198">
        <f t="shared" si="48"/>
        <v>0</v>
      </c>
      <c r="FG57" s="198">
        <f t="shared" si="48"/>
        <v>0</v>
      </c>
      <c r="FH57" s="198"/>
      <c r="FJ57" s="233">
        <f t="shared" si="49"/>
        <v>0</v>
      </c>
      <c r="FK57" s="233">
        <f t="shared" si="49"/>
        <v>0</v>
      </c>
      <c r="FL57" s="233">
        <f t="shared" si="49"/>
        <v>0</v>
      </c>
      <c r="FM57" s="233">
        <f t="shared" si="49"/>
        <v>0</v>
      </c>
      <c r="FN57" s="233">
        <f t="shared" si="49"/>
        <v>0</v>
      </c>
      <c r="FO57" s="233">
        <f t="shared" si="49"/>
        <v>0</v>
      </c>
      <c r="FP57" s="233">
        <f t="shared" si="49"/>
        <v>0</v>
      </c>
      <c r="FQ57" s="233">
        <f t="shared" si="49"/>
        <v>0</v>
      </c>
      <c r="FR57" s="233">
        <f t="shared" si="49"/>
        <v>0</v>
      </c>
      <c r="FS57" s="233">
        <f t="shared" si="49"/>
        <v>0</v>
      </c>
      <c r="FT57" s="233">
        <f t="shared" si="50"/>
        <v>0</v>
      </c>
      <c r="FU57" s="233">
        <f t="shared" si="50"/>
        <v>0</v>
      </c>
      <c r="FV57" s="233">
        <f t="shared" si="50"/>
        <v>0</v>
      </c>
      <c r="FW57" s="233">
        <f t="shared" si="50"/>
        <v>0</v>
      </c>
      <c r="FX57" s="233">
        <f t="shared" si="50"/>
        <v>0</v>
      </c>
      <c r="FY57" s="233">
        <f t="shared" si="50"/>
        <v>0</v>
      </c>
      <c r="FZ57" s="233">
        <f t="shared" si="50"/>
        <v>0</v>
      </c>
      <c r="GA57" s="233">
        <f t="shared" si="50"/>
        <v>0</v>
      </c>
      <c r="GB57" s="233">
        <f t="shared" si="50"/>
        <v>0</v>
      </c>
      <c r="GC57" s="216">
        <f t="shared" si="51"/>
        <v>0</v>
      </c>
      <c r="GD57" s="216">
        <f t="shared" si="51"/>
        <v>0</v>
      </c>
      <c r="GE57" s="216">
        <f t="shared" si="51"/>
        <v>0</v>
      </c>
      <c r="GF57" s="216">
        <f t="shared" si="51"/>
        <v>0</v>
      </c>
      <c r="GG57" s="216">
        <f t="shared" si="51"/>
        <v>0</v>
      </c>
      <c r="GH57" s="216">
        <f t="shared" si="51"/>
        <v>0</v>
      </c>
      <c r="GI57" s="216">
        <f t="shared" si="51"/>
        <v>0</v>
      </c>
      <c r="GJ57" s="216">
        <f t="shared" si="51"/>
        <v>0</v>
      </c>
    </row>
    <row r="58" spans="1:192" s="10" customFormat="1" x14ac:dyDescent="0.25">
      <c r="A58" s="370" t="str">
        <f t="shared" si="24"/>
        <v/>
      </c>
      <c r="B58" s="224" t="s">
        <v>126</v>
      </c>
      <c r="C58" s="224"/>
      <c r="D58" s="224"/>
      <c r="E58" s="224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31"/>
      <c r="BP58" s="231"/>
      <c r="BQ58" s="231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95"/>
      <c r="CL58" s="349"/>
      <c r="CM58" s="359" t="str">
        <f t="shared" si="21"/>
        <v>X</v>
      </c>
      <c r="CN58" s="2">
        <f t="shared" si="37"/>
        <v>0</v>
      </c>
      <c r="CO58" s="215">
        <f t="shared" si="22"/>
        <v>0</v>
      </c>
      <c r="CP58" s="198">
        <f t="shared" si="38"/>
        <v>0</v>
      </c>
      <c r="CQ58" s="198">
        <f t="shared" si="39"/>
        <v>0</v>
      </c>
      <c r="CR58" s="198">
        <f t="shared" si="40"/>
        <v>0</v>
      </c>
      <c r="CS58" s="198">
        <f t="shared" si="23"/>
        <v>0</v>
      </c>
      <c r="CT58" s="233" t="str">
        <f t="shared" si="41"/>
        <v>F</v>
      </c>
      <c r="CU58" s="233"/>
      <c r="CV58" s="233"/>
      <c r="CW58" s="233"/>
      <c r="CX58" s="233"/>
      <c r="CY58" s="233"/>
      <c r="CZ58" s="348" t="str">
        <f t="shared" si="42"/>
        <v/>
      </c>
      <c r="DA58" s="348">
        <v>47</v>
      </c>
      <c r="EA58" s="233"/>
      <c r="EB58" s="233"/>
      <c r="EC58" s="233"/>
      <c r="ED58" s="233"/>
      <c r="EE58" s="233"/>
      <c r="EF58" s="233"/>
      <c r="EG58" s="233"/>
      <c r="EH58" s="233">
        <f t="shared" si="43"/>
        <v>0</v>
      </c>
      <c r="EI58" s="233">
        <f t="shared" si="44"/>
        <v>0</v>
      </c>
      <c r="EJ58" s="233">
        <f t="shared" si="45"/>
        <v>0</v>
      </c>
      <c r="EK58" s="233">
        <f t="shared" si="46"/>
        <v>0</v>
      </c>
      <c r="EL58" s="233">
        <f t="shared" si="47"/>
        <v>0</v>
      </c>
      <c r="ES58" s="198">
        <f t="shared" si="48"/>
        <v>0</v>
      </c>
      <c r="ET58" s="198">
        <f t="shared" si="48"/>
        <v>0</v>
      </c>
      <c r="EU58" s="198">
        <f t="shared" si="48"/>
        <v>0</v>
      </c>
      <c r="EV58" s="198">
        <f t="shared" si="48"/>
        <v>0</v>
      </c>
      <c r="EW58" s="198">
        <f t="shared" si="48"/>
        <v>0</v>
      </c>
      <c r="EX58" s="198">
        <f t="shared" si="48"/>
        <v>0</v>
      </c>
      <c r="EY58" s="198">
        <f t="shared" si="48"/>
        <v>0</v>
      </c>
      <c r="EZ58" s="198">
        <f t="shared" si="48"/>
        <v>0</v>
      </c>
      <c r="FA58" s="198">
        <f t="shared" si="48"/>
        <v>0</v>
      </c>
      <c r="FB58" s="198">
        <f t="shared" si="48"/>
        <v>0</v>
      </c>
      <c r="FC58" s="198">
        <f t="shared" si="48"/>
        <v>0</v>
      </c>
      <c r="FD58" s="198">
        <f t="shared" si="48"/>
        <v>0</v>
      </c>
      <c r="FE58" s="198">
        <f t="shared" si="48"/>
        <v>0</v>
      </c>
      <c r="FF58" s="198">
        <f t="shared" si="48"/>
        <v>0</v>
      </c>
      <c r="FG58" s="198">
        <f t="shared" si="48"/>
        <v>0</v>
      </c>
      <c r="FH58" s="198"/>
      <c r="FJ58" s="233">
        <f t="shared" si="49"/>
        <v>0</v>
      </c>
      <c r="FK58" s="233">
        <f t="shared" si="49"/>
        <v>0</v>
      </c>
      <c r="FL58" s="233">
        <f t="shared" si="49"/>
        <v>0</v>
      </c>
      <c r="FM58" s="233">
        <f t="shared" si="49"/>
        <v>0</v>
      </c>
      <c r="FN58" s="233">
        <f t="shared" si="49"/>
        <v>0</v>
      </c>
      <c r="FO58" s="233">
        <f t="shared" si="49"/>
        <v>0</v>
      </c>
      <c r="FP58" s="233">
        <f t="shared" si="49"/>
        <v>0</v>
      </c>
      <c r="FQ58" s="233">
        <f t="shared" si="49"/>
        <v>0</v>
      </c>
      <c r="FR58" s="233">
        <f t="shared" si="49"/>
        <v>0</v>
      </c>
      <c r="FS58" s="233">
        <f t="shared" si="49"/>
        <v>0</v>
      </c>
      <c r="FT58" s="233">
        <f t="shared" si="50"/>
        <v>0</v>
      </c>
      <c r="FU58" s="233">
        <f t="shared" si="50"/>
        <v>0</v>
      </c>
      <c r="FV58" s="233">
        <f t="shared" si="50"/>
        <v>0</v>
      </c>
      <c r="FW58" s="233">
        <f t="shared" si="50"/>
        <v>0</v>
      </c>
      <c r="FX58" s="233">
        <f t="shared" si="50"/>
        <v>0</v>
      </c>
      <c r="FY58" s="233">
        <f t="shared" si="50"/>
        <v>0</v>
      </c>
      <c r="FZ58" s="233">
        <f t="shared" si="50"/>
        <v>0</v>
      </c>
      <c r="GA58" s="233">
        <f t="shared" si="50"/>
        <v>0</v>
      </c>
      <c r="GB58" s="233">
        <f t="shared" si="50"/>
        <v>0</v>
      </c>
      <c r="GC58" s="216">
        <f t="shared" si="51"/>
        <v>0</v>
      </c>
      <c r="GD58" s="216">
        <f t="shared" si="51"/>
        <v>0</v>
      </c>
      <c r="GE58" s="216">
        <f t="shared" si="51"/>
        <v>0</v>
      </c>
      <c r="GF58" s="216">
        <f t="shared" si="51"/>
        <v>0</v>
      </c>
      <c r="GG58" s="216">
        <f t="shared" si="51"/>
        <v>0</v>
      </c>
      <c r="GH58" s="216">
        <f t="shared" si="51"/>
        <v>0</v>
      </c>
      <c r="GI58" s="216">
        <f t="shared" si="51"/>
        <v>0</v>
      </c>
      <c r="GJ58" s="216">
        <f t="shared" si="51"/>
        <v>0</v>
      </c>
    </row>
    <row r="59" spans="1:192" s="10" customFormat="1" x14ac:dyDescent="0.25">
      <c r="A59" s="370" t="str">
        <f t="shared" si="24"/>
        <v/>
      </c>
      <c r="B59" s="224" t="s">
        <v>127</v>
      </c>
      <c r="C59" s="224"/>
      <c r="D59" s="224"/>
      <c r="E59" s="224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31"/>
      <c r="BP59" s="231"/>
      <c r="BQ59" s="231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95"/>
      <c r="CL59" s="349"/>
      <c r="CM59" s="359" t="str">
        <f t="shared" si="21"/>
        <v>X</v>
      </c>
      <c r="CN59" s="2">
        <f t="shared" si="37"/>
        <v>0</v>
      </c>
      <c r="CO59" s="215">
        <f t="shared" si="22"/>
        <v>0</v>
      </c>
      <c r="CP59" s="198">
        <f t="shared" si="38"/>
        <v>0</v>
      </c>
      <c r="CQ59" s="198">
        <f t="shared" si="39"/>
        <v>0</v>
      </c>
      <c r="CR59" s="198">
        <f t="shared" si="40"/>
        <v>0</v>
      </c>
      <c r="CS59" s="198">
        <f t="shared" si="23"/>
        <v>0</v>
      </c>
      <c r="CT59" s="233" t="str">
        <f t="shared" si="41"/>
        <v>F</v>
      </c>
      <c r="CU59" s="233"/>
      <c r="CV59" s="233"/>
      <c r="CW59" s="233"/>
      <c r="CX59" s="233"/>
      <c r="CY59" s="233"/>
      <c r="CZ59" s="348" t="str">
        <f t="shared" si="42"/>
        <v/>
      </c>
      <c r="DA59" s="348">
        <v>48</v>
      </c>
      <c r="EA59" s="233"/>
      <c r="EB59" s="233"/>
      <c r="EC59" s="233"/>
      <c r="ED59" s="233"/>
      <c r="EE59" s="233"/>
      <c r="EF59" s="233"/>
      <c r="EG59" s="233"/>
      <c r="EH59" s="233">
        <f t="shared" si="43"/>
        <v>0</v>
      </c>
      <c r="EI59" s="233">
        <f t="shared" si="44"/>
        <v>0</v>
      </c>
      <c r="EJ59" s="233">
        <f t="shared" si="45"/>
        <v>0</v>
      </c>
      <c r="EK59" s="233">
        <f t="shared" si="46"/>
        <v>0</v>
      </c>
      <c r="EL59" s="233">
        <f t="shared" si="47"/>
        <v>0</v>
      </c>
      <c r="ES59" s="198">
        <f t="shared" si="48"/>
        <v>0</v>
      </c>
      <c r="ET59" s="198">
        <f t="shared" si="48"/>
        <v>0</v>
      </c>
      <c r="EU59" s="198">
        <f t="shared" si="48"/>
        <v>0</v>
      </c>
      <c r="EV59" s="198">
        <f t="shared" si="48"/>
        <v>0</v>
      </c>
      <c r="EW59" s="198">
        <f t="shared" si="48"/>
        <v>0</v>
      </c>
      <c r="EX59" s="198">
        <f t="shared" si="48"/>
        <v>0</v>
      </c>
      <c r="EY59" s="198">
        <f t="shared" si="48"/>
        <v>0</v>
      </c>
      <c r="EZ59" s="198">
        <f t="shared" si="48"/>
        <v>0</v>
      </c>
      <c r="FA59" s="198">
        <f t="shared" si="48"/>
        <v>0</v>
      </c>
      <c r="FB59" s="198">
        <f t="shared" si="48"/>
        <v>0</v>
      </c>
      <c r="FC59" s="198">
        <f t="shared" si="48"/>
        <v>0</v>
      </c>
      <c r="FD59" s="198">
        <f t="shared" si="48"/>
        <v>0</v>
      </c>
      <c r="FE59" s="198">
        <f t="shared" si="48"/>
        <v>0</v>
      </c>
      <c r="FF59" s="198">
        <f t="shared" si="48"/>
        <v>0</v>
      </c>
      <c r="FG59" s="198">
        <f t="shared" si="48"/>
        <v>0</v>
      </c>
      <c r="FH59" s="198"/>
      <c r="FJ59" s="233">
        <f t="shared" si="49"/>
        <v>0</v>
      </c>
      <c r="FK59" s="233">
        <f t="shared" si="49"/>
        <v>0</v>
      </c>
      <c r="FL59" s="233">
        <f t="shared" si="49"/>
        <v>0</v>
      </c>
      <c r="FM59" s="233">
        <f t="shared" si="49"/>
        <v>0</v>
      </c>
      <c r="FN59" s="233">
        <f t="shared" si="49"/>
        <v>0</v>
      </c>
      <c r="FO59" s="233">
        <f t="shared" si="49"/>
        <v>0</v>
      </c>
      <c r="FP59" s="233">
        <f t="shared" si="49"/>
        <v>0</v>
      </c>
      <c r="FQ59" s="233">
        <f t="shared" si="49"/>
        <v>0</v>
      </c>
      <c r="FR59" s="233">
        <f t="shared" si="49"/>
        <v>0</v>
      </c>
      <c r="FS59" s="233">
        <f t="shared" si="49"/>
        <v>0</v>
      </c>
      <c r="FT59" s="233">
        <f t="shared" si="50"/>
        <v>0</v>
      </c>
      <c r="FU59" s="233">
        <f t="shared" si="50"/>
        <v>0</v>
      </c>
      <c r="FV59" s="233">
        <f t="shared" si="50"/>
        <v>0</v>
      </c>
      <c r="FW59" s="233">
        <f t="shared" si="50"/>
        <v>0</v>
      </c>
      <c r="FX59" s="233">
        <f t="shared" si="50"/>
        <v>0</v>
      </c>
      <c r="FY59" s="233">
        <f t="shared" si="50"/>
        <v>0</v>
      </c>
      <c r="FZ59" s="233">
        <f t="shared" si="50"/>
        <v>0</v>
      </c>
      <c r="GA59" s="233">
        <f t="shared" si="50"/>
        <v>0</v>
      </c>
      <c r="GB59" s="233">
        <f t="shared" si="50"/>
        <v>0</v>
      </c>
      <c r="GC59" s="216">
        <f t="shared" si="51"/>
        <v>0</v>
      </c>
      <c r="GD59" s="216">
        <f t="shared" si="51"/>
        <v>0</v>
      </c>
      <c r="GE59" s="216">
        <f t="shared" si="51"/>
        <v>0</v>
      </c>
      <c r="GF59" s="216">
        <f t="shared" si="51"/>
        <v>0</v>
      </c>
      <c r="GG59" s="216">
        <f t="shared" si="51"/>
        <v>0</v>
      </c>
      <c r="GH59" s="216">
        <f t="shared" si="51"/>
        <v>0</v>
      </c>
      <c r="GI59" s="216">
        <f t="shared" si="51"/>
        <v>0</v>
      </c>
      <c r="GJ59" s="216">
        <f t="shared" si="51"/>
        <v>0</v>
      </c>
    </row>
    <row r="60" spans="1:192" s="10" customFormat="1" x14ac:dyDescent="0.25">
      <c r="A60" s="370" t="str">
        <f t="shared" si="24"/>
        <v/>
      </c>
      <c r="B60" s="224" t="s">
        <v>128</v>
      </c>
      <c r="C60" s="224"/>
      <c r="D60" s="224"/>
      <c r="E60" s="224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31"/>
      <c r="BP60" s="231"/>
      <c r="BQ60" s="231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95"/>
      <c r="CL60" s="349"/>
      <c r="CM60" s="359" t="str">
        <f t="shared" si="21"/>
        <v>X</v>
      </c>
      <c r="CN60" s="2">
        <f t="shared" si="37"/>
        <v>0</v>
      </c>
      <c r="CO60" s="215">
        <f t="shared" si="22"/>
        <v>0</v>
      </c>
      <c r="CP60" s="198">
        <f t="shared" si="38"/>
        <v>0</v>
      </c>
      <c r="CQ60" s="198">
        <f t="shared" si="39"/>
        <v>0</v>
      </c>
      <c r="CR60" s="198">
        <f t="shared" si="40"/>
        <v>0</v>
      </c>
      <c r="CS60" s="198">
        <f t="shared" si="23"/>
        <v>0</v>
      </c>
      <c r="CT60" s="233" t="str">
        <f t="shared" si="41"/>
        <v>F</v>
      </c>
      <c r="CU60" s="233"/>
      <c r="CV60" s="233"/>
      <c r="CW60" s="233"/>
      <c r="CX60" s="233"/>
      <c r="CY60" s="233"/>
      <c r="CZ60" s="348" t="str">
        <f t="shared" si="42"/>
        <v/>
      </c>
      <c r="DA60" s="348">
        <v>49</v>
      </c>
      <c r="EA60" s="233"/>
      <c r="EB60" s="233"/>
      <c r="EC60" s="233"/>
      <c r="ED60" s="233"/>
      <c r="EE60" s="233"/>
      <c r="EF60" s="233"/>
      <c r="EG60" s="233"/>
      <c r="EH60" s="233">
        <f t="shared" si="43"/>
        <v>0</v>
      </c>
      <c r="EI60" s="233">
        <f t="shared" si="44"/>
        <v>0</v>
      </c>
      <c r="EJ60" s="233">
        <f t="shared" si="45"/>
        <v>0</v>
      </c>
      <c r="EK60" s="233">
        <f t="shared" si="46"/>
        <v>0</v>
      </c>
      <c r="EL60" s="233">
        <f t="shared" si="47"/>
        <v>0</v>
      </c>
      <c r="ES60" s="198">
        <f t="shared" si="48"/>
        <v>0</v>
      </c>
      <c r="ET60" s="198">
        <f t="shared" si="48"/>
        <v>0</v>
      </c>
      <c r="EU60" s="198">
        <f t="shared" si="48"/>
        <v>0</v>
      </c>
      <c r="EV60" s="198">
        <f t="shared" si="48"/>
        <v>0</v>
      </c>
      <c r="EW60" s="198">
        <f t="shared" si="48"/>
        <v>0</v>
      </c>
      <c r="EX60" s="198">
        <f t="shared" si="48"/>
        <v>0</v>
      </c>
      <c r="EY60" s="198">
        <f t="shared" si="48"/>
        <v>0</v>
      </c>
      <c r="EZ60" s="198">
        <f t="shared" si="48"/>
        <v>0</v>
      </c>
      <c r="FA60" s="198">
        <f t="shared" si="48"/>
        <v>0</v>
      </c>
      <c r="FB60" s="198">
        <f t="shared" si="48"/>
        <v>0</v>
      </c>
      <c r="FC60" s="198">
        <f t="shared" si="48"/>
        <v>0</v>
      </c>
      <c r="FD60" s="198">
        <f t="shared" si="48"/>
        <v>0</v>
      </c>
      <c r="FE60" s="198">
        <f t="shared" si="48"/>
        <v>0</v>
      </c>
      <c r="FF60" s="198">
        <f t="shared" si="48"/>
        <v>0</v>
      </c>
      <c r="FG60" s="198">
        <f t="shared" si="48"/>
        <v>0</v>
      </c>
      <c r="FH60" s="198"/>
      <c r="FJ60" s="233">
        <f t="shared" si="49"/>
        <v>0</v>
      </c>
      <c r="FK60" s="233">
        <f t="shared" si="49"/>
        <v>0</v>
      </c>
      <c r="FL60" s="233">
        <f t="shared" si="49"/>
        <v>0</v>
      </c>
      <c r="FM60" s="233">
        <f t="shared" si="49"/>
        <v>0</v>
      </c>
      <c r="FN60" s="233">
        <f t="shared" si="49"/>
        <v>0</v>
      </c>
      <c r="FO60" s="233">
        <f t="shared" si="49"/>
        <v>0</v>
      </c>
      <c r="FP60" s="233">
        <f t="shared" si="49"/>
        <v>0</v>
      </c>
      <c r="FQ60" s="233">
        <f t="shared" si="49"/>
        <v>0</v>
      </c>
      <c r="FR60" s="233">
        <f t="shared" si="49"/>
        <v>0</v>
      </c>
      <c r="FS60" s="233">
        <f t="shared" si="49"/>
        <v>0</v>
      </c>
      <c r="FT60" s="233">
        <f t="shared" si="50"/>
        <v>0</v>
      </c>
      <c r="FU60" s="233">
        <f t="shared" si="50"/>
        <v>0</v>
      </c>
      <c r="FV60" s="233">
        <f t="shared" si="50"/>
        <v>0</v>
      </c>
      <c r="FW60" s="233">
        <f t="shared" si="50"/>
        <v>0</v>
      </c>
      <c r="FX60" s="233">
        <f t="shared" si="50"/>
        <v>0</v>
      </c>
      <c r="FY60" s="233">
        <f t="shared" si="50"/>
        <v>0</v>
      </c>
      <c r="FZ60" s="233">
        <f t="shared" si="50"/>
        <v>0</v>
      </c>
      <c r="GA60" s="233">
        <f t="shared" si="50"/>
        <v>0</v>
      </c>
      <c r="GB60" s="233">
        <f t="shared" si="50"/>
        <v>0</v>
      </c>
      <c r="GC60" s="216">
        <f t="shared" si="51"/>
        <v>0</v>
      </c>
      <c r="GD60" s="216">
        <f t="shared" si="51"/>
        <v>0</v>
      </c>
      <c r="GE60" s="216">
        <f t="shared" si="51"/>
        <v>0</v>
      </c>
      <c r="GF60" s="216">
        <f t="shared" si="51"/>
        <v>0</v>
      </c>
      <c r="GG60" s="216">
        <f t="shared" si="51"/>
        <v>0</v>
      </c>
      <c r="GH60" s="216">
        <f t="shared" si="51"/>
        <v>0</v>
      </c>
      <c r="GI60" s="216">
        <f t="shared" si="51"/>
        <v>0</v>
      </c>
      <c r="GJ60" s="216">
        <f t="shared" si="51"/>
        <v>0</v>
      </c>
    </row>
    <row r="61" spans="1:192" s="10" customFormat="1" x14ac:dyDescent="0.25">
      <c r="A61" s="370" t="str">
        <f t="shared" si="24"/>
        <v/>
      </c>
      <c r="B61" s="224" t="s">
        <v>129</v>
      </c>
      <c r="C61" s="224"/>
      <c r="D61" s="224"/>
      <c r="E61" s="224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31"/>
      <c r="BP61" s="231"/>
      <c r="BQ61" s="231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95"/>
      <c r="CL61" s="349"/>
      <c r="CM61" s="359" t="str">
        <f t="shared" si="21"/>
        <v>X</v>
      </c>
      <c r="CN61" s="2">
        <f t="shared" si="37"/>
        <v>0</v>
      </c>
      <c r="CO61" s="215">
        <f t="shared" si="22"/>
        <v>0</v>
      </c>
      <c r="CP61" s="198">
        <f t="shared" si="38"/>
        <v>0</v>
      </c>
      <c r="CQ61" s="198">
        <f t="shared" si="39"/>
        <v>0</v>
      </c>
      <c r="CR61" s="198">
        <f t="shared" si="40"/>
        <v>0</v>
      </c>
      <c r="CS61" s="198">
        <f t="shared" si="23"/>
        <v>0</v>
      </c>
      <c r="CT61" s="233" t="str">
        <f t="shared" si="41"/>
        <v>F</v>
      </c>
      <c r="CU61" s="233"/>
      <c r="CV61" s="233"/>
      <c r="CW61" s="233"/>
      <c r="CX61" s="233"/>
      <c r="CY61" s="233"/>
      <c r="CZ61" s="348" t="str">
        <f t="shared" si="42"/>
        <v/>
      </c>
      <c r="DA61" s="348">
        <v>50</v>
      </c>
      <c r="EA61" s="233"/>
      <c r="EB61" s="233"/>
      <c r="EC61" s="233"/>
      <c r="ED61" s="233"/>
      <c r="EE61" s="233"/>
      <c r="EF61" s="233"/>
      <c r="EG61" s="233"/>
      <c r="EH61" s="233">
        <f t="shared" si="43"/>
        <v>0</v>
      </c>
      <c r="EI61" s="233">
        <f t="shared" si="44"/>
        <v>0</v>
      </c>
      <c r="EJ61" s="233">
        <f t="shared" si="45"/>
        <v>0</v>
      </c>
      <c r="EK61" s="233">
        <f t="shared" si="46"/>
        <v>0</v>
      </c>
      <c r="EL61" s="233">
        <f t="shared" si="47"/>
        <v>0</v>
      </c>
      <c r="ES61" s="198">
        <f t="shared" si="48"/>
        <v>0</v>
      </c>
      <c r="ET61" s="198">
        <f t="shared" si="48"/>
        <v>0</v>
      </c>
      <c r="EU61" s="198">
        <f t="shared" si="48"/>
        <v>0</v>
      </c>
      <c r="EV61" s="198">
        <f t="shared" si="48"/>
        <v>0</v>
      </c>
      <c r="EW61" s="198">
        <f t="shared" si="48"/>
        <v>0</v>
      </c>
      <c r="EX61" s="198">
        <f t="shared" si="48"/>
        <v>0</v>
      </c>
      <c r="EY61" s="198">
        <f t="shared" si="48"/>
        <v>0</v>
      </c>
      <c r="EZ61" s="198">
        <f t="shared" si="48"/>
        <v>0</v>
      </c>
      <c r="FA61" s="198">
        <f t="shared" si="48"/>
        <v>0</v>
      </c>
      <c r="FB61" s="198">
        <f t="shared" si="48"/>
        <v>0</v>
      </c>
      <c r="FC61" s="198">
        <f t="shared" si="48"/>
        <v>0</v>
      </c>
      <c r="FD61" s="198">
        <f t="shared" si="48"/>
        <v>0</v>
      </c>
      <c r="FE61" s="198">
        <f t="shared" si="48"/>
        <v>0</v>
      </c>
      <c r="FF61" s="198">
        <f t="shared" si="48"/>
        <v>0</v>
      </c>
      <c r="FG61" s="198">
        <f t="shared" si="48"/>
        <v>0</v>
      </c>
      <c r="FH61" s="198"/>
      <c r="FJ61" s="233">
        <f t="shared" si="49"/>
        <v>0</v>
      </c>
      <c r="FK61" s="233">
        <f t="shared" si="49"/>
        <v>0</v>
      </c>
      <c r="FL61" s="233">
        <f t="shared" si="49"/>
        <v>0</v>
      </c>
      <c r="FM61" s="233">
        <f t="shared" si="49"/>
        <v>0</v>
      </c>
      <c r="FN61" s="233">
        <f t="shared" si="49"/>
        <v>0</v>
      </c>
      <c r="FO61" s="233">
        <f t="shared" si="49"/>
        <v>0</v>
      </c>
      <c r="FP61" s="233">
        <f t="shared" si="49"/>
        <v>0</v>
      </c>
      <c r="FQ61" s="233">
        <f t="shared" si="49"/>
        <v>0</v>
      </c>
      <c r="FR61" s="233">
        <f t="shared" si="49"/>
        <v>0</v>
      </c>
      <c r="FS61" s="233">
        <f t="shared" si="49"/>
        <v>0</v>
      </c>
      <c r="FT61" s="233">
        <f t="shared" si="50"/>
        <v>0</v>
      </c>
      <c r="FU61" s="233">
        <f t="shared" si="50"/>
        <v>0</v>
      </c>
      <c r="FV61" s="233">
        <f t="shared" si="50"/>
        <v>0</v>
      </c>
      <c r="FW61" s="233">
        <f t="shared" si="50"/>
        <v>0</v>
      </c>
      <c r="FX61" s="233">
        <f t="shared" si="50"/>
        <v>0</v>
      </c>
      <c r="FY61" s="233">
        <f t="shared" si="50"/>
        <v>0</v>
      </c>
      <c r="FZ61" s="233">
        <f t="shared" si="50"/>
        <v>0</v>
      </c>
      <c r="GA61" s="233">
        <f t="shared" si="50"/>
        <v>0</v>
      </c>
      <c r="GB61" s="233">
        <f t="shared" si="50"/>
        <v>0</v>
      </c>
      <c r="GC61" s="216">
        <f t="shared" si="51"/>
        <v>0</v>
      </c>
      <c r="GD61" s="216">
        <f t="shared" si="51"/>
        <v>0</v>
      </c>
      <c r="GE61" s="216">
        <f t="shared" si="51"/>
        <v>0</v>
      </c>
      <c r="GF61" s="216">
        <f t="shared" si="51"/>
        <v>0</v>
      </c>
      <c r="GG61" s="216">
        <f t="shared" si="51"/>
        <v>0</v>
      </c>
      <c r="GH61" s="216">
        <f t="shared" si="51"/>
        <v>0</v>
      </c>
      <c r="GI61" s="216">
        <f t="shared" si="51"/>
        <v>0</v>
      </c>
      <c r="GJ61" s="216">
        <f t="shared" si="51"/>
        <v>0</v>
      </c>
    </row>
    <row r="62" spans="1:192" s="10" customFormat="1" x14ac:dyDescent="0.25">
      <c r="A62" s="370" t="str">
        <f t="shared" si="24"/>
        <v/>
      </c>
      <c r="B62" s="224" t="s">
        <v>130</v>
      </c>
      <c r="C62" s="224"/>
      <c r="D62" s="224"/>
      <c r="E62" s="224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31"/>
      <c r="BP62" s="231"/>
      <c r="BQ62" s="231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95"/>
      <c r="CL62" s="349"/>
      <c r="CM62" s="359" t="str">
        <f t="shared" si="21"/>
        <v>X</v>
      </c>
      <c r="CN62" s="2">
        <f t="shared" si="37"/>
        <v>0</v>
      </c>
      <c r="CO62" s="215">
        <f t="shared" si="22"/>
        <v>0</v>
      </c>
      <c r="CP62" s="198">
        <f t="shared" si="38"/>
        <v>0</v>
      </c>
      <c r="CQ62" s="198">
        <f t="shared" si="39"/>
        <v>0</v>
      </c>
      <c r="CR62" s="198">
        <f t="shared" si="40"/>
        <v>0</v>
      </c>
      <c r="CS62" s="198">
        <f t="shared" si="23"/>
        <v>0</v>
      </c>
      <c r="CT62" s="233" t="str">
        <f t="shared" si="41"/>
        <v>F</v>
      </c>
      <c r="CU62" s="233"/>
      <c r="CV62" s="233"/>
      <c r="CW62" s="233"/>
      <c r="CX62" s="233"/>
      <c r="CY62" s="233"/>
      <c r="CZ62" s="348" t="str">
        <f t="shared" si="42"/>
        <v/>
      </c>
      <c r="DA62" s="348">
        <v>51</v>
      </c>
      <c r="EA62" s="233"/>
      <c r="EB62" s="233"/>
      <c r="EC62" s="233"/>
      <c r="ED62" s="233"/>
      <c r="EE62" s="233"/>
      <c r="EF62" s="233"/>
      <c r="EG62" s="233"/>
      <c r="EH62" s="233">
        <f t="shared" si="43"/>
        <v>0</v>
      </c>
      <c r="EI62" s="233">
        <f t="shared" si="44"/>
        <v>0</v>
      </c>
      <c r="EJ62" s="233">
        <f t="shared" si="45"/>
        <v>0</v>
      </c>
      <c r="EK62" s="233">
        <f t="shared" si="46"/>
        <v>0</v>
      </c>
      <c r="EL62" s="233">
        <f t="shared" si="47"/>
        <v>0</v>
      </c>
      <c r="ES62" s="198">
        <f t="shared" ref="ES62:FG71" si="52">SUMIF($F$10:$CM$10,ES$10,$F62:$CM62)</f>
        <v>0</v>
      </c>
      <c r="ET62" s="198">
        <f t="shared" si="52"/>
        <v>0</v>
      </c>
      <c r="EU62" s="198">
        <f t="shared" si="52"/>
        <v>0</v>
      </c>
      <c r="EV62" s="198">
        <f t="shared" si="52"/>
        <v>0</v>
      </c>
      <c r="EW62" s="198">
        <f t="shared" si="52"/>
        <v>0</v>
      </c>
      <c r="EX62" s="198">
        <f t="shared" si="52"/>
        <v>0</v>
      </c>
      <c r="EY62" s="198">
        <f t="shared" si="52"/>
        <v>0</v>
      </c>
      <c r="EZ62" s="198">
        <f t="shared" si="52"/>
        <v>0</v>
      </c>
      <c r="FA62" s="198">
        <f t="shared" si="52"/>
        <v>0</v>
      </c>
      <c r="FB62" s="198">
        <f t="shared" si="52"/>
        <v>0</v>
      </c>
      <c r="FC62" s="198">
        <f t="shared" si="52"/>
        <v>0</v>
      </c>
      <c r="FD62" s="198">
        <f t="shared" si="52"/>
        <v>0</v>
      </c>
      <c r="FE62" s="198">
        <f t="shared" si="52"/>
        <v>0</v>
      </c>
      <c r="FF62" s="198">
        <f t="shared" si="52"/>
        <v>0</v>
      </c>
      <c r="FG62" s="198">
        <f t="shared" si="52"/>
        <v>0</v>
      </c>
      <c r="FH62" s="198"/>
      <c r="FJ62" s="233">
        <f t="shared" ref="FJ62:FS71" si="53">SUMIF($F$5:$CM$5,FJ$11,$F62:$CM62)</f>
        <v>0</v>
      </c>
      <c r="FK62" s="233">
        <f t="shared" si="53"/>
        <v>0</v>
      </c>
      <c r="FL62" s="233">
        <f t="shared" si="53"/>
        <v>0</v>
      </c>
      <c r="FM62" s="233">
        <f t="shared" si="53"/>
        <v>0</v>
      </c>
      <c r="FN62" s="233">
        <f t="shared" si="53"/>
        <v>0</v>
      </c>
      <c r="FO62" s="233">
        <f t="shared" si="53"/>
        <v>0</v>
      </c>
      <c r="FP62" s="233">
        <f t="shared" si="53"/>
        <v>0</v>
      </c>
      <c r="FQ62" s="233">
        <f t="shared" si="53"/>
        <v>0</v>
      </c>
      <c r="FR62" s="233">
        <f t="shared" si="53"/>
        <v>0</v>
      </c>
      <c r="FS62" s="233">
        <f t="shared" si="53"/>
        <v>0</v>
      </c>
      <c r="FT62" s="233">
        <f t="shared" ref="FT62:GB71" si="54">SUMIF($F$5:$CM$5,FT$11,$F62:$CM62)</f>
        <v>0</v>
      </c>
      <c r="FU62" s="233">
        <f t="shared" si="54"/>
        <v>0</v>
      </c>
      <c r="FV62" s="233">
        <f t="shared" si="54"/>
        <v>0</v>
      </c>
      <c r="FW62" s="233">
        <f t="shared" si="54"/>
        <v>0</v>
      </c>
      <c r="FX62" s="233">
        <f t="shared" si="54"/>
        <v>0</v>
      </c>
      <c r="FY62" s="233">
        <f t="shared" si="54"/>
        <v>0</v>
      </c>
      <c r="FZ62" s="233">
        <f t="shared" si="54"/>
        <v>0</v>
      </c>
      <c r="GA62" s="233">
        <f t="shared" si="54"/>
        <v>0</v>
      </c>
      <c r="GB62" s="233">
        <f t="shared" si="54"/>
        <v>0</v>
      </c>
      <c r="GC62" s="216">
        <f t="shared" ref="GC62:GJ71" si="55">SUMIF($F$6:$CM$6,GC$11,$F62:$CM62)</f>
        <v>0</v>
      </c>
      <c r="GD62" s="216">
        <f t="shared" si="55"/>
        <v>0</v>
      </c>
      <c r="GE62" s="216">
        <f t="shared" si="55"/>
        <v>0</v>
      </c>
      <c r="GF62" s="216">
        <f t="shared" si="55"/>
        <v>0</v>
      </c>
      <c r="GG62" s="216">
        <f t="shared" si="55"/>
        <v>0</v>
      </c>
      <c r="GH62" s="216">
        <f t="shared" si="55"/>
        <v>0</v>
      </c>
      <c r="GI62" s="216">
        <f t="shared" si="55"/>
        <v>0</v>
      </c>
      <c r="GJ62" s="216">
        <f t="shared" si="55"/>
        <v>0</v>
      </c>
    </row>
    <row r="63" spans="1:192" s="10" customFormat="1" x14ac:dyDescent="0.25">
      <c r="A63" s="370" t="str">
        <f t="shared" si="24"/>
        <v/>
      </c>
      <c r="B63" s="224" t="s">
        <v>131</v>
      </c>
      <c r="C63" s="224"/>
      <c r="D63" s="224"/>
      <c r="E63" s="224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31"/>
      <c r="BP63" s="231"/>
      <c r="BQ63" s="231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95"/>
      <c r="CL63" s="349"/>
      <c r="CM63" s="359" t="str">
        <f t="shared" si="21"/>
        <v>X</v>
      </c>
      <c r="CN63" s="2">
        <f t="shared" si="37"/>
        <v>0</v>
      </c>
      <c r="CO63" s="215">
        <f t="shared" si="22"/>
        <v>0</v>
      </c>
      <c r="CP63" s="198">
        <f t="shared" si="38"/>
        <v>0</v>
      </c>
      <c r="CQ63" s="198">
        <f t="shared" si="39"/>
        <v>0</v>
      </c>
      <c r="CR63" s="198">
        <f t="shared" si="40"/>
        <v>0</v>
      </c>
      <c r="CS63" s="198">
        <f t="shared" si="23"/>
        <v>0</v>
      </c>
      <c r="CT63" s="233" t="str">
        <f t="shared" si="41"/>
        <v>F</v>
      </c>
      <c r="CU63" s="233"/>
      <c r="CV63" s="233"/>
      <c r="CW63" s="233"/>
      <c r="CX63" s="233"/>
      <c r="CY63" s="233"/>
      <c r="CZ63" s="348" t="str">
        <f t="shared" si="42"/>
        <v/>
      </c>
      <c r="DA63" s="348">
        <v>52</v>
      </c>
      <c r="EA63" s="233"/>
      <c r="EB63" s="233"/>
      <c r="EC63" s="233"/>
      <c r="ED63" s="233"/>
      <c r="EE63" s="233"/>
      <c r="EF63" s="233"/>
      <c r="EG63" s="233"/>
      <c r="EH63" s="233">
        <f t="shared" si="43"/>
        <v>0</v>
      </c>
      <c r="EI63" s="233">
        <f t="shared" si="44"/>
        <v>0</v>
      </c>
      <c r="EJ63" s="233">
        <f t="shared" si="45"/>
        <v>0</v>
      </c>
      <c r="EK63" s="233">
        <f t="shared" si="46"/>
        <v>0</v>
      </c>
      <c r="EL63" s="233">
        <f t="shared" si="47"/>
        <v>0</v>
      </c>
      <c r="ES63" s="198">
        <f t="shared" si="52"/>
        <v>0</v>
      </c>
      <c r="ET63" s="198">
        <f t="shared" si="52"/>
        <v>0</v>
      </c>
      <c r="EU63" s="198">
        <f t="shared" si="52"/>
        <v>0</v>
      </c>
      <c r="EV63" s="198">
        <f t="shared" si="52"/>
        <v>0</v>
      </c>
      <c r="EW63" s="198">
        <f t="shared" si="52"/>
        <v>0</v>
      </c>
      <c r="EX63" s="198">
        <f t="shared" si="52"/>
        <v>0</v>
      </c>
      <c r="EY63" s="198">
        <f t="shared" si="52"/>
        <v>0</v>
      </c>
      <c r="EZ63" s="198">
        <f t="shared" si="52"/>
        <v>0</v>
      </c>
      <c r="FA63" s="198">
        <f t="shared" si="52"/>
        <v>0</v>
      </c>
      <c r="FB63" s="198">
        <f t="shared" si="52"/>
        <v>0</v>
      </c>
      <c r="FC63" s="198">
        <f t="shared" si="52"/>
        <v>0</v>
      </c>
      <c r="FD63" s="198">
        <f t="shared" si="52"/>
        <v>0</v>
      </c>
      <c r="FE63" s="198">
        <f t="shared" si="52"/>
        <v>0</v>
      </c>
      <c r="FF63" s="198">
        <f t="shared" si="52"/>
        <v>0</v>
      </c>
      <c r="FG63" s="198">
        <f t="shared" si="52"/>
        <v>0</v>
      </c>
      <c r="FH63" s="198"/>
      <c r="FJ63" s="233">
        <f t="shared" si="53"/>
        <v>0</v>
      </c>
      <c r="FK63" s="233">
        <f t="shared" si="53"/>
        <v>0</v>
      </c>
      <c r="FL63" s="233">
        <f t="shared" si="53"/>
        <v>0</v>
      </c>
      <c r="FM63" s="233">
        <f t="shared" si="53"/>
        <v>0</v>
      </c>
      <c r="FN63" s="233">
        <f t="shared" si="53"/>
        <v>0</v>
      </c>
      <c r="FO63" s="233">
        <f t="shared" si="53"/>
        <v>0</v>
      </c>
      <c r="FP63" s="233">
        <f t="shared" si="53"/>
        <v>0</v>
      </c>
      <c r="FQ63" s="233">
        <f t="shared" si="53"/>
        <v>0</v>
      </c>
      <c r="FR63" s="233">
        <f t="shared" si="53"/>
        <v>0</v>
      </c>
      <c r="FS63" s="233">
        <f t="shared" si="53"/>
        <v>0</v>
      </c>
      <c r="FT63" s="233">
        <f t="shared" si="54"/>
        <v>0</v>
      </c>
      <c r="FU63" s="233">
        <f t="shared" si="54"/>
        <v>0</v>
      </c>
      <c r="FV63" s="233">
        <f t="shared" si="54"/>
        <v>0</v>
      </c>
      <c r="FW63" s="233">
        <f t="shared" si="54"/>
        <v>0</v>
      </c>
      <c r="FX63" s="233">
        <f t="shared" si="54"/>
        <v>0</v>
      </c>
      <c r="FY63" s="233">
        <f t="shared" si="54"/>
        <v>0</v>
      </c>
      <c r="FZ63" s="233">
        <f t="shared" si="54"/>
        <v>0</v>
      </c>
      <c r="GA63" s="233">
        <f t="shared" si="54"/>
        <v>0</v>
      </c>
      <c r="GB63" s="233">
        <f t="shared" si="54"/>
        <v>0</v>
      </c>
      <c r="GC63" s="216">
        <f t="shared" si="55"/>
        <v>0</v>
      </c>
      <c r="GD63" s="216">
        <f t="shared" si="55"/>
        <v>0</v>
      </c>
      <c r="GE63" s="216">
        <f t="shared" si="55"/>
        <v>0</v>
      </c>
      <c r="GF63" s="216">
        <f t="shared" si="55"/>
        <v>0</v>
      </c>
      <c r="GG63" s="216">
        <f t="shared" si="55"/>
        <v>0</v>
      </c>
      <c r="GH63" s="216">
        <f t="shared" si="55"/>
        <v>0</v>
      </c>
      <c r="GI63" s="216">
        <f t="shared" si="55"/>
        <v>0</v>
      </c>
      <c r="GJ63" s="216">
        <f t="shared" si="55"/>
        <v>0</v>
      </c>
    </row>
    <row r="64" spans="1:192" s="10" customFormat="1" x14ac:dyDescent="0.25">
      <c r="A64" s="370" t="str">
        <f t="shared" si="24"/>
        <v/>
      </c>
      <c r="B64" s="224" t="s">
        <v>132</v>
      </c>
      <c r="C64" s="224"/>
      <c r="D64" s="224"/>
      <c r="E64" s="224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31"/>
      <c r="BP64" s="231"/>
      <c r="BQ64" s="231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95"/>
      <c r="CL64" s="349"/>
      <c r="CM64" s="359" t="str">
        <f t="shared" si="21"/>
        <v>X</v>
      </c>
      <c r="CN64" s="2">
        <f t="shared" si="37"/>
        <v>0</v>
      </c>
      <c r="CO64" s="215">
        <f t="shared" si="22"/>
        <v>0</v>
      </c>
      <c r="CP64" s="198">
        <f t="shared" si="38"/>
        <v>0</v>
      </c>
      <c r="CQ64" s="198">
        <f t="shared" si="39"/>
        <v>0</v>
      </c>
      <c r="CR64" s="198">
        <f t="shared" si="40"/>
        <v>0</v>
      </c>
      <c r="CS64" s="198">
        <f t="shared" si="23"/>
        <v>0</v>
      </c>
      <c r="CT64" s="233" t="str">
        <f t="shared" si="41"/>
        <v>F</v>
      </c>
      <c r="CU64" s="233"/>
      <c r="CV64" s="233"/>
      <c r="CW64" s="233"/>
      <c r="CX64" s="233"/>
      <c r="CY64" s="233"/>
      <c r="CZ64" s="348" t="str">
        <f t="shared" si="42"/>
        <v/>
      </c>
      <c r="DA64" s="348">
        <v>53</v>
      </c>
      <c r="EA64" s="233"/>
      <c r="EB64" s="233"/>
      <c r="EC64" s="233"/>
      <c r="ED64" s="233"/>
      <c r="EE64" s="233"/>
      <c r="EF64" s="233"/>
      <c r="EG64" s="233"/>
      <c r="EH64" s="233">
        <f t="shared" si="43"/>
        <v>0</v>
      </c>
      <c r="EI64" s="233">
        <f t="shared" si="44"/>
        <v>0</v>
      </c>
      <c r="EJ64" s="233">
        <f t="shared" si="45"/>
        <v>0</v>
      </c>
      <c r="EK64" s="233">
        <f t="shared" si="46"/>
        <v>0</v>
      </c>
      <c r="EL64" s="233">
        <f t="shared" si="47"/>
        <v>0</v>
      </c>
      <c r="ES64" s="198">
        <f t="shared" si="52"/>
        <v>0</v>
      </c>
      <c r="ET64" s="198">
        <f t="shared" si="52"/>
        <v>0</v>
      </c>
      <c r="EU64" s="198">
        <f t="shared" si="52"/>
        <v>0</v>
      </c>
      <c r="EV64" s="198">
        <f t="shared" si="52"/>
        <v>0</v>
      </c>
      <c r="EW64" s="198">
        <f t="shared" si="52"/>
        <v>0</v>
      </c>
      <c r="EX64" s="198">
        <f t="shared" si="52"/>
        <v>0</v>
      </c>
      <c r="EY64" s="198">
        <f t="shared" si="52"/>
        <v>0</v>
      </c>
      <c r="EZ64" s="198">
        <f t="shared" si="52"/>
        <v>0</v>
      </c>
      <c r="FA64" s="198">
        <f t="shared" si="52"/>
        <v>0</v>
      </c>
      <c r="FB64" s="198">
        <f t="shared" si="52"/>
        <v>0</v>
      </c>
      <c r="FC64" s="198">
        <f t="shared" si="52"/>
        <v>0</v>
      </c>
      <c r="FD64" s="198">
        <f t="shared" si="52"/>
        <v>0</v>
      </c>
      <c r="FE64" s="198">
        <f t="shared" si="52"/>
        <v>0</v>
      </c>
      <c r="FF64" s="198">
        <f t="shared" si="52"/>
        <v>0</v>
      </c>
      <c r="FG64" s="198">
        <f t="shared" si="52"/>
        <v>0</v>
      </c>
      <c r="FH64" s="198"/>
      <c r="FJ64" s="233">
        <f t="shared" si="53"/>
        <v>0</v>
      </c>
      <c r="FK64" s="233">
        <f t="shared" si="53"/>
        <v>0</v>
      </c>
      <c r="FL64" s="233">
        <f t="shared" si="53"/>
        <v>0</v>
      </c>
      <c r="FM64" s="233">
        <f t="shared" si="53"/>
        <v>0</v>
      </c>
      <c r="FN64" s="233">
        <f t="shared" si="53"/>
        <v>0</v>
      </c>
      <c r="FO64" s="233">
        <f t="shared" si="53"/>
        <v>0</v>
      </c>
      <c r="FP64" s="233">
        <f t="shared" si="53"/>
        <v>0</v>
      </c>
      <c r="FQ64" s="233">
        <f t="shared" si="53"/>
        <v>0</v>
      </c>
      <c r="FR64" s="233">
        <f t="shared" si="53"/>
        <v>0</v>
      </c>
      <c r="FS64" s="233">
        <f t="shared" si="53"/>
        <v>0</v>
      </c>
      <c r="FT64" s="233">
        <f t="shared" si="54"/>
        <v>0</v>
      </c>
      <c r="FU64" s="233">
        <f t="shared" si="54"/>
        <v>0</v>
      </c>
      <c r="FV64" s="233">
        <f t="shared" si="54"/>
        <v>0</v>
      </c>
      <c r="FW64" s="233">
        <f t="shared" si="54"/>
        <v>0</v>
      </c>
      <c r="FX64" s="233">
        <f t="shared" si="54"/>
        <v>0</v>
      </c>
      <c r="FY64" s="233">
        <f t="shared" si="54"/>
        <v>0</v>
      </c>
      <c r="FZ64" s="233">
        <f t="shared" si="54"/>
        <v>0</v>
      </c>
      <c r="GA64" s="233">
        <f t="shared" si="54"/>
        <v>0</v>
      </c>
      <c r="GB64" s="233">
        <f t="shared" si="54"/>
        <v>0</v>
      </c>
      <c r="GC64" s="216">
        <f t="shared" si="55"/>
        <v>0</v>
      </c>
      <c r="GD64" s="216">
        <f t="shared" si="55"/>
        <v>0</v>
      </c>
      <c r="GE64" s="216">
        <f t="shared" si="55"/>
        <v>0</v>
      </c>
      <c r="GF64" s="216">
        <f t="shared" si="55"/>
        <v>0</v>
      </c>
      <c r="GG64" s="216">
        <f t="shared" si="55"/>
        <v>0</v>
      </c>
      <c r="GH64" s="216">
        <f t="shared" si="55"/>
        <v>0</v>
      </c>
      <c r="GI64" s="216">
        <f t="shared" si="55"/>
        <v>0</v>
      </c>
      <c r="GJ64" s="216">
        <f t="shared" si="55"/>
        <v>0</v>
      </c>
    </row>
    <row r="65" spans="1:192" s="10" customFormat="1" x14ac:dyDescent="0.25">
      <c r="A65" s="370" t="str">
        <f t="shared" si="24"/>
        <v/>
      </c>
      <c r="B65" s="224" t="s">
        <v>133</v>
      </c>
      <c r="C65" s="224"/>
      <c r="D65" s="224"/>
      <c r="E65" s="224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31"/>
      <c r="BP65" s="231"/>
      <c r="BQ65" s="231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95"/>
      <c r="CL65" s="349"/>
      <c r="CM65" s="359" t="str">
        <f t="shared" si="21"/>
        <v>X</v>
      </c>
      <c r="CN65" s="2">
        <f t="shared" si="37"/>
        <v>0</v>
      </c>
      <c r="CO65" s="215">
        <f t="shared" si="22"/>
        <v>0</v>
      </c>
      <c r="CP65" s="198">
        <f t="shared" si="38"/>
        <v>0</v>
      </c>
      <c r="CQ65" s="198">
        <f t="shared" si="39"/>
        <v>0</v>
      </c>
      <c r="CR65" s="198">
        <f t="shared" si="40"/>
        <v>0</v>
      </c>
      <c r="CS65" s="198">
        <f t="shared" si="23"/>
        <v>0</v>
      </c>
      <c r="CT65" s="233" t="str">
        <f t="shared" si="41"/>
        <v>F</v>
      </c>
      <c r="CU65" s="233"/>
      <c r="CV65" s="233"/>
      <c r="CW65" s="233"/>
      <c r="CX65" s="233"/>
      <c r="CY65" s="233"/>
      <c r="CZ65" s="348" t="str">
        <f t="shared" si="42"/>
        <v/>
      </c>
      <c r="DA65" s="348">
        <v>54</v>
      </c>
      <c r="EA65" s="233"/>
      <c r="EB65" s="233"/>
      <c r="EC65" s="233"/>
      <c r="ED65" s="233"/>
      <c r="EE65" s="233"/>
      <c r="EF65" s="233"/>
      <c r="EG65" s="233"/>
      <c r="EH65" s="233">
        <f t="shared" si="43"/>
        <v>0</v>
      </c>
      <c r="EI65" s="233">
        <f t="shared" si="44"/>
        <v>0</v>
      </c>
      <c r="EJ65" s="233">
        <f t="shared" si="45"/>
        <v>0</v>
      </c>
      <c r="EK65" s="233">
        <f t="shared" si="46"/>
        <v>0</v>
      </c>
      <c r="EL65" s="233">
        <f t="shared" si="47"/>
        <v>0</v>
      </c>
      <c r="ES65" s="198">
        <f t="shared" si="52"/>
        <v>0</v>
      </c>
      <c r="ET65" s="198">
        <f t="shared" si="52"/>
        <v>0</v>
      </c>
      <c r="EU65" s="198">
        <f t="shared" si="52"/>
        <v>0</v>
      </c>
      <c r="EV65" s="198">
        <f t="shared" si="52"/>
        <v>0</v>
      </c>
      <c r="EW65" s="198">
        <f t="shared" si="52"/>
        <v>0</v>
      </c>
      <c r="EX65" s="198">
        <f t="shared" si="52"/>
        <v>0</v>
      </c>
      <c r="EY65" s="198">
        <f t="shared" si="52"/>
        <v>0</v>
      </c>
      <c r="EZ65" s="198">
        <f t="shared" si="52"/>
        <v>0</v>
      </c>
      <c r="FA65" s="198">
        <f t="shared" si="52"/>
        <v>0</v>
      </c>
      <c r="FB65" s="198">
        <f t="shared" si="52"/>
        <v>0</v>
      </c>
      <c r="FC65" s="198">
        <f t="shared" si="52"/>
        <v>0</v>
      </c>
      <c r="FD65" s="198">
        <f t="shared" si="52"/>
        <v>0</v>
      </c>
      <c r="FE65" s="198">
        <f t="shared" si="52"/>
        <v>0</v>
      </c>
      <c r="FF65" s="198">
        <f t="shared" si="52"/>
        <v>0</v>
      </c>
      <c r="FG65" s="198">
        <f t="shared" si="52"/>
        <v>0</v>
      </c>
      <c r="FH65" s="198"/>
      <c r="FJ65" s="233">
        <f t="shared" si="53"/>
        <v>0</v>
      </c>
      <c r="FK65" s="233">
        <f t="shared" si="53"/>
        <v>0</v>
      </c>
      <c r="FL65" s="233">
        <f t="shared" si="53"/>
        <v>0</v>
      </c>
      <c r="FM65" s="233">
        <f t="shared" si="53"/>
        <v>0</v>
      </c>
      <c r="FN65" s="233">
        <f t="shared" si="53"/>
        <v>0</v>
      </c>
      <c r="FO65" s="233">
        <f t="shared" si="53"/>
        <v>0</v>
      </c>
      <c r="FP65" s="233">
        <f t="shared" si="53"/>
        <v>0</v>
      </c>
      <c r="FQ65" s="233">
        <f t="shared" si="53"/>
        <v>0</v>
      </c>
      <c r="FR65" s="233">
        <f t="shared" si="53"/>
        <v>0</v>
      </c>
      <c r="FS65" s="233">
        <f t="shared" si="53"/>
        <v>0</v>
      </c>
      <c r="FT65" s="233">
        <f t="shared" si="54"/>
        <v>0</v>
      </c>
      <c r="FU65" s="233">
        <f t="shared" si="54"/>
        <v>0</v>
      </c>
      <c r="FV65" s="233">
        <f t="shared" si="54"/>
        <v>0</v>
      </c>
      <c r="FW65" s="233">
        <f t="shared" si="54"/>
        <v>0</v>
      </c>
      <c r="FX65" s="233">
        <f t="shared" si="54"/>
        <v>0</v>
      </c>
      <c r="FY65" s="233">
        <f t="shared" si="54"/>
        <v>0</v>
      </c>
      <c r="FZ65" s="233">
        <f t="shared" si="54"/>
        <v>0</v>
      </c>
      <c r="GA65" s="233">
        <f t="shared" si="54"/>
        <v>0</v>
      </c>
      <c r="GB65" s="233">
        <f t="shared" si="54"/>
        <v>0</v>
      </c>
      <c r="GC65" s="216">
        <f t="shared" si="55"/>
        <v>0</v>
      </c>
      <c r="GD65" s="216">
        <f t="shared" si="55"/>
        <v>0</v>
      </c>
      <c r="GE65" s="216">
        <f t="shared" si="55"/>
        <v>0</v>
      </c>
      <c r="GF65" s="216">
        <f t="shared" si="55"/>
        <v>0</v>
      </c>
      <c r="GG65" s="216">
        <f t="shared" si="55"/>
        <v>0</v>
      </c>
      <c r="GH65" s="216">
        <f t="shared" si="55"/>
        <v>0</v>
      </c>
      <c r="GI65" s="216">
        <f t="shared" si="55"/>
        <v>0</v>
      </c>
      <c r="GJ65" s="216">
        <f t="shared" si="55"/>
        <v>0</v>
      </c>
    </row>
    <row r="66" spans="1:192" s="10" customFormat="1" x14ac:dyDescent="0.25">
      <c r="A66" s="370" t="str">
        <f t="shared" si="24"/>
        <v/>
      </c>
      <c r="B66" s="224" t="s">
        <v>134</v>
      </c>
      <c r="C66" s="224"/>
      <c r="D66" s="224"/>
      <c r="E66" s="224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31"/>
      <c r="BP66" s="231"/>
      <c r="BQ66" s="231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95"/>
      <c r="CL66" s="349"/>
      <c r="CM66" s="359" t="str">
        <f t="shared" si="21"/>
        <v>X</v>
      </c>
      <c r="CN66" s="2">
        <f t="shared" si="37"/>
        <v>0</v>
      </c>
      <c r="CO66" s="215">
        <f t="shared" si="22"/>
        <v>0</v>
      </c>
      <c r="CP66" s="198">
        <f t="shared" si="38"/>
        <v>0</v>
      </c>
      <c r="CQ66" s="198">
        <f t="shared" si="39"/>
        <v>0</v>
      </c>
      <c r="CR66" s="198">
        <f t="shared" si="40"/>
        <v>0</v>
      </c>
      <c r="CS66" s="198">
        <f t="shared" si="23"/>
        <v>0</v>
      </c>
      <c r="CT66" s="233" t="str">
        <f t="shared" si="41"/>
        <v>F</v>
      </c>
      <c r="CU66" s="233"/>
      <c r="CV66" s="233"/>
      <c r="CW66" s="233"/>
      <c r="CX66" s="233"/>
      <c r="CY66" s="233"/>
      <c r="CZ66" s="348" t="str">
        <f t="shared" si="42"/>
        <v/>
      </c>
      <c r="DA66" s="348">
        <v>55</v>
      </c>
      <c r="EA66" s="233"/>
      <c r="EB66" s="233"/>
      <c r="EC66" s="233"/>
      <c r="ED66" s="233"/>
      <c r="EE66" s="233"/>
      <c r="EF66" s="233"/>
      <c r="EG66" s="233"/>
      <c r="EH66" s="233">
        <f t="shared" si="43"/>
        <v>0</v>
      </c>
      <c r="EI66" s="233">
        <f t="shared" si="44"/>
        <v>0</v>
      </c>
      <c r="EJ66" s="233">
        <f t="shared" si="45"/>
        <v>0</v>
      </c>
      <c r="EK66" s="233">
        <f t="shared" si="46"/>
        <v>0</v>
      </c>
      <c r="EL66" s="233">
        <f t="shared" si="47"/>
        <v>0</v>
      </c>
      <c r="ES66" s="198">
        <f t="shared" si="52"/>
        <v>0</v>
      </c>
      <c r="ET66" s="198">
        <f t="shared" si="52"/>
        <v>0</v>
      </c>
      <c r="EU66" s="198">
        <f t="shared" si="52"/>
        <v>0</v>
      </c>
      <c r="EV66" s="198">
        <f t="shared" si="52"/>
        <v>0</v>
      </c>
      <c r="EW66" s="198">
        <f t="shared" si="52"/>
        <v>0</v>
      </c>
      <c r="EX66" s="198">
        <f t="shared" si="52"/>
        <v>0</v>
      </c>
      <c r="EY66" s="198">
        <f t="shared" si="52"/>
        <v>0</v>
      </c>
      <c r="EZ66" s="198">
        <f t="shared" si="52"/>
        <v>0</v>
      </c>
      <c r="FA66" s="198">
        <f t="shared" si="52"/>
        <v>0</v>
      </c>
      <c r="FB66" s="198">
        <f t="shared" si="52"/>
        <v>0</v>
      </c>
      <c r="FC66" s="198">
        <f t="shared" si="52"/>
        <v>0</v>
      </c>
      <c r="FD66" s="198">
        <f t="shared" si="52"/>
        <v>0</v>
      </c>
      <c r="FE66" s="198">
        <f t="shared" si="52"/>
        <v>0</v>
      </c>
      <c r="FF66" s="198">
        <f t="shared" si="52"/>
        <v>0</v>
      </c>
      <c r="FG66" s="198">
        <f t="shared" si="52"/>
        <v>0</v>
      </c>
      <c r="FH66" s="198"/>
      <c r="FJ66" s="233">
        <f t="shared" si="53"/>
        <v>0</v>
      </c>
      <c r="FK66" s="233">
        <f t="shared" si="53"/>
        <v>0</v>
      </c>
      <c r="FL66" s="233">
        <f t="shared" si="53"/>
        <v>0</v>
      </c>
      <c r="FM66" s="233">
        <f t="shared" si="53"/>
        <v>0</v>
      </c>
      <c r="FN66" s="233">
        <f t="shared" si="53"/>
        <v>0</v>
      </c>
      <c r="FO66" s="233">
        <f t="shared" si="53"/>
        <v>0</v>
      </c>
      <c r="FP66" s="233">
        <f t="shared" si="53"/>
        <v>0</v>
      </c>
      <c r="FQ66" s="233">
        <f t="shared" si="53"/>
        <v>0</v>
      </c>
      <c r="FR66" s="233">
        <f t="shared" si="53"/>
        <v>0</v>
      </c>
      <c r="FS66" s="233">
        <f t="shared" si="53"/>
        <v>0</v>
      </c>
      <c r="FT66" s="233">
        <f t="shared" si="54"/>
        <v>0</v>
      </c>
      <c r="FU66" s="233">
        <f t="shared" si="54"/>
        <v>0</v>
      </c>
      <c r="FV66" s="233">
        <f t="shared" si="54"/>
        <v>0</v>
      </c>
      <c r="FW66" s="233">
        <f t="shared" si="54"/>
        <v>0</v>
      </c>
      <c r="FX66" s="233">
        <f t="shared" si="54"/>
        <v>0</v>
      </c>
      <c r="FY66" s="233">
        <f t="shared" si="54"/>
        <v>0</v>
      </c>
      <c r="FZ66" s="233">
        <f t="shared" si="54"/>
        <v>0</v>
      </c>
      <c r="GA66" s="233">
        <f t="shared" si="54"/>
        <v>0</v>
      </c>
      <c r="GB66" s="233">
        <f t="shared" si="54"/>
        <v>0</v>
      </c>
      <c r="GC66" s="216">
        <f t="shared" si="55"/>
        <v>0</v>
      </c>
      <c r="GD66" s="216">
        <f t="shared" si="55"/>
        <v>0</v>
      </c>
      <c r="GE66" s="216">
        <f t="shared" si="55"/>
        <v>0</v>
      </c>
      <c r="GF66" s="216">
        <f t="shared" si="55"/>
        <v>0</v>
      </c>
      <c r="GG66" s="216">
        <f t="shared" si="55"/>
        <v>0</v>
      </c>
      <c r="GH66" s="216">
        <f t="shared" si="55"/>
        <v>0</v>
      </c>
      <c r="GI66" s="216">
        <f t="shared" si="55"/>
        <v>0</v>
      </c>
      <c r="GJ66" s="216">
        <f t="shared" si="55"/>
        <v>0</v>
      </c>
    </row>
    <row r="67" spans="1:192" s="10" customFormat="1" x14ac:dyDescent="0.25">
      <c r="A67" s="370" t="str">
        <f t="shared" si="24"/>
        <v/>
      </c>
      <c r="B67" s="224" t="s">
        <v>135</v>
      </c>
      <c r="C67" s="224"/>
      <c r="D67" s="224"/>
      <c r="E67" s="224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31"/>
      <c r="BP67" s="231"/>
      <c r="BQ67" s="231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95"/>
      <c r="CL67" s="349"/>
      <c r="CM67" s="359" t="str">
        <f t="shared" si="21"/>
        <v>X</v>
      </c>
      <c r="CN67" s="2">
        <f t="shared" si="37"/>
        <v>0</v>
      </c>
      <c r="CO67" s="215">
        <f t="shared" si="22"/>
        <v>0</v>
      </c>
      <c r="CP67" s="198">
        <f t="shared" si="38"/>
        <v>0</v>
      </c>
      <c r="CQ67" s="198">
        <f t="shared" si="39"/>
        <v>0</v>
      </c>
      <c r="CR67" s="198">
        <f t="shared" si="40"/>
        <v>0</v>
      </c>
      <c r="CS67" s="198">
        <f t="shared" si="23"/>
        <v>0</v>
      </c>
      <c r="CT67" s="233" t="str">
        <f t="shared" si="41"/>
        <v>F</v>
      </c>
      <c r="CU67" s="233"/>
      <c r="CV67" s="233"/>
      <c r="CW67" s="233"/>
      <c r="CX67" s="233"/>
      <c r="CY67" s="233"/>
      <c r="CZ67" s="348" t="str">
        <f t="shared" si="42"/>
        <v/>
      </c>
      <c r="DA67" s="348">
        <v>56</v>
      </c>
      <c r="EA67" s="233"/>
      <c r="EB67" s="233"/>
      <c r="EC67" s="233"/>
      <c r="ED67" s="233"/>
      <c r="EE67" s="233"/>
      <c r="EF67" s="233"/>
      <c r="EG67" s="233"/>
      <c r="EH67" s="233">
        <f t="shared" si="43"/>
        <v>0</v>
      </c>
      <c r="EI67" s="233">
        <f t="shared" si="44"/>
        <v>0</v>
      </c>
      <c r="EJ67" s="233">
        <f t="shared" si="45"/>
        <v>0</v>
      </c>
      <c r="EK67" s="233">
        <f t="shared" si="46"/>
        <v>0</v>
      </c>
      <c r="EL67" s="233">
        <f t="shared" si="47"/>
        <v>0</v>
      </c>
      <c r="ES67" s="198">
        <f t="shared" si="52"/>
        <v>0</v>
      </c>
      <c r="ET67" s="198">
        <f t="shared" si="52"/>
        <v>0</v>
      </c>
      <c r="EU67" s="198">
        <f t="shared" si="52"/>
        <v>0</v>
      </c>
      <c r="EV67" s="198">
        <f t="shared" si="52"/>
        <v>0</v>
      </c>
      <c r="EW67" s="198">
        <f t="shared" si="52"/>
        <v>0</v>
      </c>
      <c r="EX67" s="198">
        <f t="shared" si="52"/>
        <v>0</v>
      </c>
      <c r="EY67" s="198">
        <f t="shared" si="52"/>
        <v>0</v>
      </c>
      <c r="EZ67" s="198">
        <f t="shared" si="52"/>
        <v>0</v>
      </c>
      <c r="FA67" s="198">
        <f t="shared" si="52"/>
        <v>0</v>
      </c>
      <c r="FB67" s="198">
        <f t="shared" si="52"/>
        <v>0</v>
      </c>
      <c r="FC67" s="198">
        <f t="shared" si="52"/>
        <v>0</v>
      </c>
      <c r="FD67" s="198">
        <f t="shared" si="52"/>
        <v>0</v>
      </c>
      <c r="FE67" s="198">
        <f t="shared" si="52"/>
        <v>0</v>
      </c>
      <c r="FF67" s="198">
        <f t="shared" si="52"/>
        <v>0</v>
      </c>
      <c r="FG67" s="198">
        <f t="shared" si="52"/>
        <v>0</v>
      </c>
      <c r="FH67" s="198"/>
      <c r="FJ67" s="233">
        <f t="shared" si="53"/>
        <v>0</v>
      </c>
      <c r="FK67" s="233">
        <f t="shared" si="53"/>
        <v>0</v>
      </c>
      <c r="FL67" s="233">
        <f t="shared" si="53"/>
        <v>0</v>
      </c>
      <c r="FM67" s="233">
        <f t="shared" si="53"/>
        <v>0</v>
      </c>
      <c r="FN67" s="233">
        <f t="shared" si="53"/>
        <v>0</v>
      </c>
      <c r="FO67" s="233">
        <f t="shared" si="53"/>
        <v>0</v>
      </c>
      <c r="FP67" s="233">
        <f t="shared" si="53"/>
        <v>0</v>
      </c>
      <c r="FQ67" s="233">
        <f t="shared" si="53"/>
        <v>0</v>
      </c>
      <c r="FR67" s="233">
        <f t="shared" si="53"/>
        <v>0</v>
      </c>
      <c r="FS67" s="233">
        <f t="shared" si="53"/>
        <v>0</v>
      </c>
      <c r="FT67" s="233">
        <f t="shared" si="54"/>
        <v>0</v>
      </c>
      <c r="FU67" s="233">
        <f t="shared" si="54"/>
        <v>0</v>
      </c>
      <c r="FV67" s="233">
        <f t="shared" si="54"/>
        <v>0</v>
      </c>
      <c r="FW67" s="233">
        <f t="shared" si="54"/>
        <v>0</v>
      </c>
      <c r="FX67" s="233">
        <f t="shared" si="54"/>
        <v>0</v>
      </c>
      <c r="FY67" s="233">
        <f t="shared" si="54"/>
        <v>0</v>
      </c>
      <c r="FZ67" s="233">
        <f t="shared" si="54"/>
        <v>0</v>
      </c>
      <c r="GA67" s="233">
        <f t="shared" si="54"/>
        <v>0</v>
      </c>
      <c r="GB67" s="233">
        <f t="shared" si="54"/>
        <v>0</v>
      </c>
      <c r="GC67" s="216">
        <f t="shared" si="55"/>
        <v>0</v>
      </c>
      <c r="GD67" s="216">
        <f t="shared" si="55"/>
        <v>0</v>
      </c>
      <c r="GE67" s="216">
        <f t="shared" si="55"/>
        <v>0</v>
      </c>
      <c r="GF67" s="216">
        <f t="shared" si="55"/>
        <v>0</v>
      </c>
      <c r="GG67" s="216">
        <f t="shared" si="55"/>
        <v>0</v>
      </c>
      <c r="GH67" s="216">
        <f t="shared" si="55"/>
        <v>0</v>
      </c>
      <c r="GI67" s="216">
        <f t="shared" si="55"/>
        <v>0</v>
      </c>
      <c r="GJ67" s="216">
        <f t="shared" si="55"/>
        <v>0</v>
      </c>
    </row>
    <row r="68" spans="1:192" s="10" customFormat="1" x14ac:dyDescent="0.25">
      <c r="A68" s="370" t="str">
        <f t="shared" si="24"/>
        <v/>
      </c>
      <c r="B68" s="224" t="s">
        <v>136</v>
      </c>
      <c r="C68" s="224"/>
      <c r="D68" s="224"/>
      <c r="E68" s="224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31"/>
      <c r="BP68" s="231"/>
      <c r="BQ68" s="231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95"/>
      <c r="CL68" s="349"/>
      <c r="CM68" s="359" t="str">
        <f t="shared" si="21"/>
        <v>X</v>
      </c>
      <c r="CN68" s="2">
        <f t="shared" si="37"/>
        <v>0</v>
      </c>
      <c r="CO68" s="215">
        <f t="shared" si="22"/>
        <v>0</v>
      </c>
      <c r="CP68" s="198">
        <f t="shared" si="38"/>
        <v>0</v>
      </c>
      <c r="CQ68" s="198">
        <f t="shared" si="39"/>
        <v>0</v>
      </c>
      <c r="CR68" s="198">
        <f t="shared" si="40"/>
        <v>0</v>
      </c>
      <c r="CS68" s="198">
        <f t="shared" si="23"/>
        <v>0</v>
      </c>
      <c r="CT68" s="233" t="str">
        <f t="shared" si="41"/>
        <v>F</v>
      </c>
      <c r="CU68" s="233"/>
      <c r="CV68" s="233"/>
      <c r="CW68" s="233"/>
      <c r="CX68" s="233"/>
      <c r="CY68" s="233"/>
      <c r="CZ68" s="348" t="str">
        <f t="shared" si="42"/>
        <v/>
      </c>
      <c r="DA68" s="348">
        <v>57</v>
      </c>
      <c r="EA68" s="233"/>
      <c r="EB68" s="233"/>
      <c r="EC68" s="233"/>
      <c r="ED68" s="233"/>
      <c r="EE68" s="233"/>
      <c r="EF68" s="233"/>
      <c r="EG68" s="233"/>
      <c r="EH68" s="233">
        <f t="shared" si="43"/>
        <v>0</v>
      </c>
      <c r="EI68" s="233">
        <f t="shared" si="44"/>
        <v>0</v>
      </c>
      <c r="EJ68" s="233">
        <f t="shared" si="45"/>
        <v>0</v>
      </c>
      <c r="EK68" s="233">
        <f t="shared" si="46"/>
        <v>0</v>
      </c>
      <c r="EL68" s="233">
        <f t="shared" si="47"/>
        <v>0</v>
      </c>
      <c r="ES68" s="198">
        <f t="shared" si="52"/>
        <v>0</v>
      </c>
      <c r="ET68" s="198">
        <f t="shared" si="52"/>
        <v>0</v>
      </c>
      <c r="EU68" s="198">
        <f t="shared" si="52"/>
        <v>0</v>
      </c>
      <c r="EV68" s="198">
        <f t="shared" si="52"/>
        <v>0</v>
      </c>
      <c r="EW68" s="198">
        <f t="shared" si="52"/>
        <v>0</v>
      </c>
      <c r="EX68" s="198">
        <f t="shared" si="52"/>
        <v>0</v>
      </c>
      <c r="EY68" s="198">
        <f t="shared" si="52"/>
        <v>0</v>
      </c>
      <c r="EZ68" s="198">
        <f t="shared" si="52"/>
        <v>0</v>
      </c>
      <c r="FA68" s="198">
        <f t="shared" si="52"/>
        <v>0</v>
      </c>
      <c r="FB68" s="198">
        <f t="shared" si="52"/>
        <v>0</v>
      </c>
      <c r="FC68" s="198">
        <f t="shared" si="52"/>
        <v>0</v>
      </c>
      <c r="FD68" s="198">
        <f t="shared" si="52"/>
        <v>0</v>
      </c>
      <c r="FE68" s="198">
        <f t="shared" si="52"/>
        <v>0</v>
      </c>
      <c r="FF68" s="198">
        <f t="shared" si="52"/>
        <v>0</v>
      </c>
      <c r="FG68" s="198">
        <f t="shared" si="52"/>
        <v>0</v>
      </c>
      <c r="FH68" s="198"/>
      <c r="FJ68" s="233">
        <f t="shared" si="53"/>
        <v>0</v>
      </c>
      <c r="FK68" s="233">
        <f t="shared" si="53"/>
        <v>0</v>
      </c>
      <c r="FL68" s="233">
        <f t="shared" si="53"/>
        <v>0</v>
      </c>
      <c r="FM68" s="233">
        <f t="shared" si="53"/>
        <v>0</v>
      </c>
      <c r="FN68" s="233">
        <f t="shared" si="53"/>
        <v>0</v>
      </c>
      <c r="FO68" s="233">
        <f t="shared" si="53"/>
        <v>0</v>
      </c>
      <c r="FP68" s="233">
        <f t="shared" si="53"/>
        <v>0</v>
      </c>
      <c r="FQ68" s="233">
        <f t="shared" si="53"/>
        <v>0</v>
      </c>
      <c r="FR68" s="233">
        <f t="shared" si="53"/>
        <v>0</v>
      </c>
      <c r="FS68" s="233">
        <f t="shared" si="53"/>
        <v>0</v>
      </c>
      <c r="FT68" s="233">
        <f t="shared" si="54"/>
        <v>0</v>
      </c>
      <c r="FU68" s="233">
        <f t="shared" si="54"/>
        <v>0</v>
      </c>
      <c r="FV68" s="233">
        <f t="shared" si="54"/>
        <v>0</v>
      </c>
      <c r="FW68" s="233">
        <f t="shared" si="54"/>
        <v>0</v>
      </c>
      <c r="FX68" s="233">
        <f t="shared" si="54"/>
        <v>0</v>
      </c>
      <c r="FY68" s="233">
        <f t="shared" si="54"/>
        <v>0</v>
      </c>
      <c r="FZ68" s="233">
        <f t="shared" si="54"/>
        <v>0</v>
      </c>
      <c r="GA68" s="233">
        <f t="shared" si="54"/>
        <v>0</v>
      </c>
      <c r="GB68" s="233">
        <f t="shared" si="54"/>
        <v>0</v>
      </c>
      <c r="GC68" s="216">
        <f t="shared" si="55"/>
        <v>0</v>
      </c>
      <c r="GD68" s="216">
        <f t="shared" si="55"/>
        <v>0</v>
      </c>
      <c r="GE68" s="216">
        <f t="shared" si="55"/>
        <v>0</v>
      </c>
      <c r="GF68" s="216">
        <f t="shared" si="55"/>
        <v>0</v>
      </c>
      <c r="GG68" s="216">
        <f t="shared" si="55"/>
        <v>0</v>
      </c>
      <c r="GH68" s="216">
        <f t="shared" si="55"/>
        <v>0</v>
      </c>
      <c r="GI68" s="216">
        <f t="shared" si="55"/>
        <v>0</v>
      </c>
      <c r="GJ68" s="216">
        <f t="shared" si="55"/>
        <v>0</v>
      </c>
    </row>
    <row r="69" spans="1:192" s="10" customFormat="1" x14ac:dyDescent="0.25">
      <c r="A69" s="370" t="str">
        <f t="shared" si="24"/>
        <v/>
      </c>
      <c r="B69" s="224" t="s">
        <v>137</v>
      </c>
      <c r="C69" s="224"/>
      <c r="D69" s="224"/>
      <c r="E69" s="224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31"/>
      <c r="BP69" s="231"/>
      <c r="BQ69" s="231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95"/>
      <c r="CL69" s="349"/>
      <c r="CM69" s="359" t="str">
        <f t="shared" si="21"/>
        <v>X</v>
      </c>
      <c r="CN69" s="2">
        <f t="shared" si="37"/>
        <v>0</v>
      </c>
      <c r="CO69" s="215">
        <f t="shared" si="22"/>
        <v>0</v>
      </c>
      <c r="CP69" s="198">
        <f t="shared" si="38"/>
        <v>0</v>
      </c>
      <c r="CQ69" s="198">
        <f t="shared" si="39"/>
        <v>0</v>
      </c>
      <c r="CR69" s="198">
        <f t="shared" si="40"/>
        <v>0</v>
      </c>
      <c r="CS69" s="198">
        <f t="shared" si="23"/>
        <v>0</v>
      </c>
      <c r="CT69" s="233" t="str">
        <f t="shared" si="41"/>
        <v>F</v>
      </c>
      <c r="CU69" s="233"/>
      <c r="CV69" s="233"/>
      <c r="CW69" s="233"/>
      <c r="CX69" s="233"/>
      <c r="CY69" s="233"/>
      <c r="CZ69" s="348" t="str">
        <f t="shared" si="42"/>
        <v/>
      </c>
      <c r="DA69" s="348">
        <v>58</v>
      </c>
      <c r="EA69" s="233"/>
      <c r="EB69" s="233"/>
      <c r="EC69" s="233"/>
      <c r="ED69" s="233"/>
      <c r="EE69" s="233"/>
      <c r="EF69" s="233"/>
      <c r="EG69" s="233"/>
      <c r="EH69" s="233">
        <f t="shared" si="43"/>
        <v>0</v>
      </c>
      <c r="EI69" s="233">
        <f t="shared" si="44"/>
        <v>0</v>
      </c>
      <c r="EJ69" s="233">
        <f t="shared" si="45"/>
        <v>0</v>
      </c>
      <c r="EK69" s="233">
        <f t="shared" si="46"/>
        <v>0</v>
      </c>
      <c r="EL69" s="233">
        <f t="shared" si="47"/>
        <v>0</v>
      </c>
      <c r="ES69" s="198">
        <f t="shared" si="52"/>
        <v>0</v>
      </c>
      <c r="ET69" s="198">
        <f t="shared" si="52"/>
        <v>0</v>
      </c>
      <c r="EU69" s="198">
        <f t="shared" si="52"/>
        <v>0</v>
      </c>
      <c r="EV69" s="198">
        <f t="shared" si="52"/>
        <v>0</v>
      </c>
      <c r="EW69" s="198">
        <f t="shared" si="52"/>
        <v>0</v>
      </c>
      <c r="EX69" s="198">
        <f t="shared" si="52"/>
        <v>0</v>
      </c>
      <c r="EY69" s="198">
        <f t="shared" si="52"/>
        <v>0</v>
      </c>
      <c r="EZ69" s="198">
        <f t="shared" si="52"/>
        <v>0</v>
      </c>
      <c r="FA69" s="198">
        <f t="shared" si="52"/>
        <v>0</v>
      </c>
      <c r="FB69" s="198">
        <f t="shared" si="52"/>
        <v>0</v>
      </c>
      <c r="FC69" s="198">
        <f t="shared" si="52"/>
        <v>0</v>
      </c>
      <c r="FD69" s="198">
        <f t="shared" si="52"/>
        <v>0</v>
      </c>
      <c r="FE69" s="198">
        <f t="shared" si="52"/>
        <v>0</v>
      </c>
      <c r="FF69" s="198">
        <f t="shared" si="52"/>
        <v>0</v>
      </c>
      <c r="FG69" s="198">
        <f t="shared" si="52"/>
        <v>0</v>
      </c>
      <c r="FH69" s="198"/>
      <c r="FJ69" s="233">
        <f t="shared" si="53"/>
        <v>0</v>
      </c>
      <c r="FK69" s="233">
        <f t="shared" si="53"/>
        <v>0</v>
      </c>
      <c r="FL69" s="233">
        <f t="shared" si="53"/>
        <v>0</v>
      </c>
      <c r="FM69" s="233">
        <f t="shared" si="53"/>
        <v>0</v>
      </c>
      <c r="FN69" s="233">
        <f t="shared" si="53"/>
        <v>0</v>
      </c>
      <c r="FO69" s="233">
        <f t="shared" si="53"/>
        <v>0</v>
      </c>
      <c r="FP69" s="233">
        <f t="shared" si="53"/>
        <v>0</v>
      </c>
      <c r="FQ69" s="233">
        <f t="shared" si="53"/>
        <v>0</v>
      </c>
      <c r="FR69" s="233">
        <f t="shared" si="53"/>
        <v>0</v>
      </c>
      <c r="FS69" s="233">
        <f t="shared" si="53"/>
        <v>0</v>
      </c>
      <c r="FT69" s="233">
        <f t="shared" si="54"/>
        <v>0</v>
      </c>
      <c r="FU69" s="233">
        <f t="shared" si="54"/>
        <v>0</v>
      </c>
      <c r="FV69" s="233">
        <f t="shared" si="54"/>
        <v>0</v>
      </c>
      <c r="FW69" s="233">
        <f t="shared" si="54"/>
        <v>0</v>
      </c>
      <c r="FX69" s="233">
        <f t="shared" si="54"/>
        <v>0</v>
      </c>
      <c r="FY69" s="233">
        <f t="shared" si="54"/>
        <v>0</v>
      </c>
      <c r="FZ69" s="233">
        <f t="shared" si="54"/>
        <v>0</v>
      </c>
      <c r="GA69" s="233">
        <f t="shared" si="54"/>
        <v>0</v>
      </c>
      <c r="GB69" s="233">
        <f t="shared" si="54"/>
        <v>0</v>
      </c>
      <c r="GC69" s="216">
        <f t="shared" si="55"/>
        <v>0</v>
      </c>
      <c r="GD69" s="216">
        <f t="shared" si="55"/>
        <v>0</v>
      </c>
      <c r="GE69" s="216">
        <f t="shared" si="55"/>
        <v>0</v>
      </c>
      <c r="GF69" s="216">
        <f t="shared" si="55"/>
        <v>0</v>
      </c>
      <c r="GG69" s="216">
        <f t="shared" si="55"/>
        <v>0</v>
      </c>
      <c r="GH69" s="216">
        <f t="shared" si="55"/>
        <v>0</v>
      </c>
      <c r="GI69" s="216">
        <f t="shared" si="55"/>
        <v>0</v>
      </c>
      <c r="GJ69" s="216">
        <f t="shared" si="55"/>
        <v>0</v>
      </c>
    </row>
    <row r="70" spans="1:192" s="10" customFormat="1" x14ac:dyDescent="0.25">
      <c r="A70" s="370" t="str">
        <f t="shared" si="24"/>
        <v/>
      </c>
      <c r="B70" s="224" t="s">
        <v>138</v>
      </c>
      <c r="C70" s="224"/>
      <c r="D70" s="224"/>
      <c r="E70" s="224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31"/>
      <c r="BP70" s="231"/>
      <c r="BQ70" s="231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95"/>
      <c r="CL70" s="349"/>
      <c r="CM70" s="359" t="str">
        <f t="shared" si="21"/>
        <v>X</v>
      </c>
      <c r="CN70" s="2">
        <f t="shared" si="37"/>
        <v>0</v>
      </c>
      <c r="CO70" s="215">
        <f t="shared" si="22"/>
        <v>0</v>
      </c>
      <c r="CP70" s="198">
        <f t="shared" si="38"/>
        <v>0</v>
      </c>
      <c r="CQ70" s="198">
        <f t="shared" si="39"/>
        <v>0</v>
      </c>
      <c r="CR70" s="198">
        <f t="shared" si="40"/>
        <v>0</v>
      </c>
      <c r="CS70" s="198">
        <f t="shared" si="23"/>
        <v>0</v>
      </c>
      <c r="CT70" s="233" t="str">
        <f t="shared" si="41"/>
        <v>F</v>
      </c>
      <c r="CU70" s="233"/>
      <c r="CV70" s="233"/>
      <c r="CW70" s="233"/>
      <c r="CX70" s="233"/>
      <c r="CY70" s="233"/>
      <c r="CZ70" s="348" t="str">
        <f t="shared" si="42"/>
        <v/>
      </c>
      <c r="DA70" s="348">
        <v>59</v>
      </c>
      <c r="EA70" s="233"/>
      <c r="EB70" s="233"/>
      <c r="EC70" s="233"/>
      <c r="ED70" s="233"/>
      <c r="EE70" s="233"/>
      <c r="EF70" s="233"/>
      <c r="EG70" s="233"/>
      <c r="EH70" s="233">
        <f t="shared" si="43"/>
        <v>0</v>
      </c>
      <c r="EI70" s="233">
        <f t="shared" si="44"/>
        <v>0</v>
      </c>
      <c r="EJ70" s="233">
        <f t="shared" si="45"/>
        <v>0</v>
      </c>
      <c r="EK70" s="233">
        <f t="shared" si="46"/>
        <v>0</v>
      </c>
      <c r="EL70" s="233">
        <f t="shared" si="47"/>
        <v>0</v>
      </c>
      <c r="ES70" s="198">
        <f t="shared" si="52"/>
        <v>0</v>
      </c>
      <c r="ET70" s="198">
        <f t="shared" si="52"/>
        <v>0</v>
      </c>
      <c r="EU70" s="198">
        <f t="shared" si="52"/>
        <v>0</v>
      </c>
      <c r="EV70" s="198">
        <f t="shared" si="52"/>
        <v>0</v>
      </c>
      <c r="EW70" s="198">
        <f t="shared" si="52"/>
        <v>0</v>
      </c>
      <c r="EX70" s="198">
        <f t="shared" si="52"/>
        <v>0</v>
      </c>
      <c r="EY70" s="198">
        <f t="shared" si="52"/>
        <v>0</v>
      </c>
      <c r="EZ70" s="198">
        <f t="shared" si="52"/>
        <v>0</v>
      </c>
      <c r="FA70" s="198">
        <f t="shared" si="52"/>
        <v>0</v>
      </c>
      <c r="FB70" s="198">
        <f t="shared" si="52"/>
        <v>0</v>
      </c>
      <c r="FC70" s="198">
        <f t="shared" si="52"/>
        <v>0</v>
      </c>
      <c r="FD70" s="198">
        <f t="shared" si="52"/>
        <v>0</v>
      </c>
      <c r="FE70" s="198">
        <f t="shared" si="52"/>
        <v>0</v>
      </c>
      <c r="FF70" s="198">
        <f t="shared" si="52"/>
        <v>0</v>
      </c>
      <c r="FG70" s="198">
        <f t="shared" si="52"/>
        <v>0</v>
      </c>
      <c r="FH70" s="198"/>
      <c r="FJ70" s="233">
        <f t="shared" si="53"/>
        <v>0</v>
      </c>
      <c r="FK70" s="233">
        <f t="shared" si="53"/>
        <v>0</v>
      </c>
      <c r="FL70" s="233">
        <f t="shared" si="53"/>
        <v>0</v>
      </c>
      <c r="FM70" s="233">
        <f t="shared" si="53"/>
        <v>0</v>
      </c>
      <c r="FN70" s="233">
        <f t="shared" si="53"/>
        <v>0</v>
      </c>
      <c r="FO70" s="233">
        <f t="shared" si="53"/>
        <v>0</v>
      </c>
      <c r="FP70" s="233">
        <f t="shared" si="53"/>
        <v>0</v>
      </c>
      <c r="FQ70" s="233">
        <f t="shared" si="53"/>
        <v>0</v>
      </c>
      <c r="FR70" s="233">
        <f t="shared" si="53"/>
        <v>0</v>
      </c>
      <c r="FS70" s="233">
        <f t="shared" si="53"/>
        <v>0</v>
      </c>
      <c r="FT70" s="233">
        <f t="shared" si="54"/>
        <v>0</v>
      </c>
      <c r="FU70" s="233">
        <f t="shared" si="54"/>
        <v>0</v>
      </c>
      <c r="FV70" s="233">
        <f t="shared" si="54"/>
        <v>0</v>
      </c>
      <c r="FW70" s="233">
        <f t="shared" si="54"/>
        <v>0</v>
      </c>
      <c r="FX70" s="233">
        <f t="shared" si="54"/>
        <v>0</v>
      </c>
      <c r="FY70" s="233">
        <f t="shared" si="54"/>
        <v>0</v>
      </c>
      <c r="FZ70" s="233">
        <f t="shared" si="54"/>
        <v>0</v>
      </c>
      <c r="GA70" s="233">
        <f t="shared" si="54"/>
        <v>0</v>
      </c>
      <c r="GB70" s="233">
        <f t="shared" si="54"/>
        <v>0</v>
      </c>
      <c r="GC70" s="216">
        <f t="shared" si="55"/>
        <v>0</v>
      </c>
      <c r="GD70" s="216">
        <f t="shared" si="55"/>
        <v>0</v>
      </c>
      <c r="GE70" s="216">
        <f t="shared" si="55"/>
        <v>0</v>
      </c>
      <c r="GF70" s="216">
        <f t="shared" si="55"/>
        <v>0</v>
      </c>
      <c r="GG70" s="216">
        <f t="shared" si="55"/>
        <v>0</v>
      </c>
      <c r="GH70" s="216">
        <f t="shared" si="55"/>
        <v>0</v>
      </c>
      <c r="GI70" s="216">
        <f t="shared" si="55"/>
        <v>0</v>
      </c>
      <c r="GJ70" s="216">
        <f t="shared" si="55"/>
        <v>0</v>
      </c>
    </row>
    <row r="71" spans="1:192" s="10" customFormat="1" x14ac:dyDescent="0.25">
      <c r="A71" s="370" t="str">
        <f t="shared" si="24"/>
        <v/>
      </c>
      <c r="B71" s="224" t="s">
        <v>139</v>
      </c>
      <c r="C71" s="224"/>
      <c r="D71" s="224"/>
      <c r="E71" s="224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31"/>
      <c r="BP71" s="231"/>
      <c r="BQ71" s="231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95"/>
      <c r="CL71" s="349"/>
      <c r="CM71" s="359" t="str">
        <f t="shared" si="21"/>
        <v>X</v>
      </c>
      <c r="CN71" s="2">
        <f t="shared" si="37"/>
        <v>0</v>
      </c>
      <c r="CO71" s="215">
        <f t="shared" si="22"/>
        <v>0</v>
      </c>
      <c r="CP71" s="198">
        <f t="shared" si="38"/>
        <v>0</v>
      </c>
      <c r="CQ71" s="198">
        <f t="shared" si="39"/>
        <v>0</v>
      </c>
      <c r="CR71" s="198">
        <f t="shared" si="40"/>
        <v>0</v>
      </c>
      <c r="CS71" s="198">
        <f t="shared" si="23"/>
        <v>0</v>
      </c>
      <c r="CT71" s="233" t="str">
        <f t="shared" si="41"/>
        <v>F</v>
      </c>
      <c r="CU71" s="233"/>
      <c r="CV71" s="233"/>
      <c r="CW71" s="233"/>
      <c r="CX71" s="233"/>
      <c r="CY71" s="233"/>
      <c r="CZ71" s="348" t="str">
        <f t="shared" si="42"/>
        <v/>
      </c>
      <c r="DA71" s="348">
        <v>60</v>
      </c>
      <c r="EA71" s="233"/>
      <c r="EB71" s="233"/>
      <c r="EC71" s="233"/>
      <c r="ED71" s="233"/>
      <c r="EE71" s="233"/>
      <c r="EF71" s="233"/>
      <c r="EG71" s="233"/>
      <c r="EH71" s="233">
        <f t="shared" si="43"/>
        <v>0</v>
      </c>
      <c r="EI71" s="233">
        <f t="shared" si="44"/>
        <v>0</v>
      </c>
      <c r="EJ71" s="233">
        <f t="shared" si="45"/>
        <v>0</v>
      </c>
      <c r="EK71" s="233">
        <f t="shared" si="46"/>
        <v>0</v>
      </c>
      <c r="EL71" s="233">
        <f t="shared" si="47"/>
        <v>0</v>
      </c>
      <c r="ES71" s="198">
        <f t="shared" si="52"/>
        <v>0</v>
      </c>
      <c r="ET71" s="198">
        <f t="shared" si="52"/>
        <v>0</v>
      </c>
      <c r="EU71" s="198">
        <f t="shared" si="52"/>
        <v>0</v>
      </c>
      <c r="EV71" s="198">
        <f t="shared" si="52"/>
        <v>0</v>
      </c>
      <c r="EW71" s="198">
        <f t="shared" si="52"/>
        <v>0</v>
      </c>
      <c r="EX71" s="198">
        <f t="shared" si="52"/>
        <v>0</v>
      </c>
      <c r="EY71" s="198">
        <f t="shared" si="52"/>
        <v>0</v>
      </c>
      <c r="EZ71" s="198">
        <f t="shared" si="52"/>
        <v>0</v>
      </c>
      <c r="FA71" s="198">
        <f t="shared" si="52"/>
        <v>0</v>
      </c>
      <c r="FB71" s="198">
        <f t="shared" si="52"/>
        <v>0</v>
      </c>
      <c r="FC71" s="198">
        <f t="shared" si="52"/>
        <v>0</v>
      </c>
      <c r="FD71" s="198">
        <f t="shared" si="52"/>
        <v>0</v>
      </c>
      <c r="FE71" s="198">
        <f t="shared" si="52"/>
        <v>0</v>
      </c>
      <c r="FF71" s="198">
        <f t="shared" si="52"/>
        <v>0</v>
      </c>
      <c r="FG71" s="198">
        <f t="shared" si="52"/>
        <v>0</v>
      </c>
      <c r="FH71" s="198"/>
      <c r="FJ71" s="233">
        <f t="shared" si="53"/>
        <v>0</v>
      </c>
      <c r="FK71" s="233">
        <f t="shared" si="53"/>
        <v>0</v>
      </c>
      <c r="FL71" s="233">
        <f t="shared" si="53"/>
        <v>0</v>
      </c>
      <c r="FM71" s="233">
        <f t="shared" si="53"/>
        <v>0</v>
      </c>
      <c r="FN71" s="233">
        <f t="shared" si="53"/>
        <v>0</v>
      </c>
      <c r="FO71" s="233">
        <f t="shared" si="53"/>
        <v>0</v>
      </c>
      <c r="FP71" s="233">
        <f t="shared" si="53"/>
        <v>0</v>
      </c>
      <c r="FQ71" s="233">
        <f t="shared" si="53"/>
        <v>0</v>
      </c>
      <c r="FR71" s="233">
        <f t="shared" si="53"/>
        <v>0</v>
      </c>
      <c r="FS71" s="233">
        <f t="shared" si="53"/>
        <v>0</v>
      </c>
      <c r="FT71" s="233">
        <f t="shared" si="54"/>
        <v>0</v>
      </c>
      <c r="FU71" s="233">
        <f t="shared" si="54"/>
        <v>0</v>
      </c>
      <c r="FV71" s="233">
        <f t="shared" si="54"/>
        <v>0</v>
      </c>
      <c r="FW71" s="233">
        <f t="shared" si="54"/>
        <v>0</v>
      </c>
      <c r="FX71" s="233">
        <f t="shared" si="54"/>
        <v>0</v>
      </c>
      <c r="FY71" s="233">
        <f t="shared" si="54"/>
        <v>0</v>
      </c>
      <c r="FZ71" s="233">
        <f t="shared" si="54"/>
        <v>0</v>
      </c>
      <c r="GA71" s="233">
        <f t="shared" si="54"/>
        <v>0</v>
      </c>
      <c r="GB71" s="233">
        <f t="shared" si="54"/>
        <v>0</v>
      </c>
      <c r="GC71" s="216">
        <f t="shared" si="55"/>
        <v>0</v>
      </c>
      <c r="GD71" s="216">
        <f t="shared" si="55"/>
        <v>0</v>
      </c>
      <c r="GE71" s="216">
        <f t="shared" si="55"/>
        <v>0</v>
      </c>
      <c r="GF71" s="216">
        <f t="shared" si="55"/>
        <v>0</v>
      </c>
      <c r="GG71" s="216">
        <f t="shared" si="55"/>
        <v>0</v>
      </c>
      <c r="GH71" s="216">
        <f t="shared" si="55"/>
        <v>0</v>
      </c>
      <c r="GI71" s="216">
        <f t="shared" si="55"/>
        <v>0</v>
      </c>
      <c r="GJ71" s="216">
        <f t="shared" si="55"/>
        <v>0</v>
      </c>
    </row>
    <row r="72" spans="1:192" s="10" customFormat="1" x14ac:dyDescent="0.25">
      <c r="A72" s="370" t="str">
        <f t="shared" si="24"/>
        <v/>
      </c>
      <c r="B72" s="224" t="s">
        <v>140</v>
      </c>
      <c r="C72" s="224"/>
      <c r="D72" s="224"/>
      <c r="E72" s="224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31"/>
      <c r="BP72" s="231"/>
      <c r="BQ72" s="231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95"/>
      <c r="CL72" s="349"/>
      <c r="CM72" s="359" t="str">
        <f t="shared" si="21"/>
        <v>X</v>
      </c>
      <c r="CN72" s="2">
        <f t="shared" si="37"/>
        <v>0</v>
      </c>
      <c r="CO72" s="215">
        <f t="shared" si="22"/>
        <v>0</v>
      </c>
      <c r="CP72" s="198">
        <f t="shared" si="38"/>
        <v>0</v>
      </c>
      <c r="CQ72" s="198">
        <f t="shared" si="39"/>
        <v>0</v>
      </c>
      <c r="CR72" s="198">
        <f t="shared" si="40"/>
        <v>0</v>
      </c>
      <c r="CS72" s="198">
        <f t="shared" si="23"/>
        <v>0</v>
      </c>
      <c r="CT72" s="233" t="str">
        <f t="shared" si="41"/>
        <v>F</v>
      </c>
      <c r="CU72" s="233"/>
      <c r="CV72" s="233"/>
      <c r="CW72" s="233"/>
      <c r="CX72" s="233"/>
      <c r="CY72" s="233"/>
      <c r="CZ72" s="348" t="str">
        <f t="shared" si="42"/>
        <v/>
      </c>
      <c r="DA72" s="348">
        <v>61</v>
      </c>
      <c r="EA72" s="233"/>
      <c r="EB72" s="233"/>
      <c r="EC72" s="233"/>
      <c r="ED72" s="233"/>
      <c r="EE72" s="233"/>
      <c r="EF72" s="233"/>
      <c r="EG72" s="233"/>
      <c r="EH72" s="233">
        <f t="shared" si="43"/>
        <v>0</v>
      </c>
      <c r="EI72" s="233">
        <f t="shared" si="44"/>
        <v>0</v>
      </c>
      <c r="EJ72" s="233">
        <f t="shared" si="45"/>
        <v>0</v>
      </c>
      <c r="EK72" s="233">
        <f t="shared" si="46"/>
        <v>0</v>
      </c>
      <c r="EL72" s="233">
        <f t="shared" si="47"/>
        <v>0</v>
      </c>
      <c r="ES72" s="198">
        <f t="shared" ref="ES72:FG81" si="56">SUMIF($F$10:$CM$10,ES$10,$F72:$CM72)</f>
        <v>0</v>
      </c>
      <c r="ET72" s="198">
        <f t="shared" si="56"/>
        <v>0</v>
      </c>
      <c r="EU72" s="198">
        <f t="shared" si="56"/>
        <v>0</v>
      </c>
      <c r="EV72" s="198">
        <f t="shared" si="56"/>
        <v>0</v>
      </c>
      <c r="EW72" s="198">
        <f t="shared" si="56"/>
        <v>0</v>
      </c>
      <c r="EX72" s="198">
        <f t="shared" si="56"/>
        <v>0</v>
      </c>
      <c r="EY72" s="198">
        <f t="shared" si="56"/>
        <v>0</v>
      </c>
      <c r="EZ72" s="198">
        <f t="shared" si="56"/>
        <v>0</v>
      </c>
      <c r="FA72" s="198">
        <f t="shared" si="56"/>
        <v>0</v>
      </c>
      <c r="FB72" s="198">
        <f t="shared" si="56"/>
        <v>0</v>
      </c>
      <c r="FC72" s="198">
        <f t="shared" si="56"/>
        <v>0</v>
      </c>
      <c r="FD72" s="198">
        <f t="shared" si="56"/>
        <v>0</v>
      </c>
      <c r="FE72" s="198">
        <f t="shared" si="56"/>
        <v>0</v>
      </c>
      <c r="FF72" s="198">
        <f t="shared" si="56"/>
        <v>0</v>
      </c>
      <c r="FG72" s="198">
        <f t="shared" si="56"/>
        <v>0</v>
      </c>
      <c r="FH72" s="198"/>
      <c r="FJ72" s="233">
        <f t="shared" ref="FJ72:FS81" si="57">SUMIF($F$5:$CM$5,FJ$11,$F72:$CM72)</f>
        <v>0</v>
      </c>
      <c r="FK72" s="233">
        <f t="shared" si="57"/>
        <v>0</v>
      </c>
      <c r="FL72" s="233">
        <f t="shared" si="57"/>
        <v>0</v>
      </c>
      <c r="FM72" s="233">
        <f t="shared" si="57"/>
        <v>0</v>
      </c>
      <c r="FN72" s="233">
        <f t="shared" si="57"/>
        <v>0</v>
      </c>
      <c r="FO72" s="233">
        <f t="shared" si="57"/>
        <v>0</v>
      </c>
      <c r="FP72" s="233">
        <f t="shared" si="57"/>
        <v>0</v>
      </c>
      <c r="FQ72" s="233">
        <f t="shared" si="57"/>
        <v>0</v>
      </c>
      <c r="FR72" s="233">
        <f t="shared" si="57"/>
        <v>0</v>
      </c>
      <c r="FS72" s="233">
        <f t="shared" si="57"/>
        <v>0</v>
      </c>
      <c r="FT72" s="233">
        <f t="shared" ref="FT72:GB81" si="58">SUMIF($F$5:$CM$5,FT$11,$F72:$CM72)</f>
        <v>0</v>
      </c>
      <c r="FU72" s="233">
        <f t="shared" si="58"/>
        <v>0</v>
      </c>
      <c r="FV72" s="233">
        <f t="shared" si="58"/>
        <v>0</v>
      </c>
      <c r="FW72" s="233">
        <f t="shared" si="58"/>
        <v>0</v>
      </c>
      <c r="FX72" s="233">
        <f t="shared" si="58"/>
        <v>0</v>
      </c>
      <c r="FY72" s="233">
        <f t="shared" si="58"/>
        <v>0</v>
      </c>
      <c r="FZ72" s="233">
        <f t="shared" si="58"/>
        <v>0</v>
      </c>
      <c r="GA72" s="233">
        <f t="shared" si="58"/>
        <v>0</v>
      </c>
      <c r="GB72" s="233">
        <f t="shared" si="58"/>
        <v>0</v>
      </c>
      <c r="GC72" s="216">
        <f t="shared" ref="GC72:GJ81" si="59">SUMIF($F$6:$CM$6,GC$11,$F72:$CM72)</f>
        <v>0</v>
      </c>
      <c r="GD72" s="216">
        <f t="shared" si="59"/>
        <v>0</v>
      </c>
      <c r="GE72" s="216">
        <f t="shared" si="59"/>
        <v>0</v>
      </c>
      <c r="GF72" s="216">
        <f t="shared" si="59"/>
        <v>0</v>
      </c>
      <c r="GG72" s="216">
        <f t="shared" si="59"/>
        <v>0</v>
      </c>
      <c r="GH72" s="216">
        <f t="shared" si="59"/>
        <v>0</v>
      </c>
      <c r="GI72" s="216">
        <f t="shared" si="59"/>
        <v>0</v>
      </c>
      <c r="GJ72" s="216">
        <f t="shared" si="59"/>
        <v>0</v>
      </c>
    </row>
    <row r="73" spans="1:192" s="10" customFormat="1" x14ac:dyDescent="0.25">
      <c r="A73" s="370" t="str">
        <f t="shared" si="24"/>
        <v/>
      </c>
      <c r="B73" s="224" t="s">
        <v>141</v>
      </c>
      <c r="C73" s="224"/>
      <c r="D73" s="224"/>
      <c r="E73" s="224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31"/>
      <c r="BP73" s="231"/>
      <c r="BQ73" s="231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95"/>
      <c r="CL73" s="349"/>
      <c r="CM73" s="359" t="str">
        <f t="shared" si="21"/>
        <v>X</v>
      </c>
      <c r="CN73" s="2">
        <f t="shared" si="37"/>
        <v>0</v>
      </c>
      <c r="CO73" s="215">
        <f t="shared" si="22"/>
        <v>0</v>
      </c>
      <c r="CP73" s="198">
        <f t="shared" si="38"/>
        <v>0</v>
      </c>
      <c r="CQ73" s="198">
        <f t="shared" si="39"/>
        <v>0</v>
      </c>
      <c r="CR73" s="198">
        <f t="shared" si="40"/>
        <v>0</v>
      </c>
      <c r="CS73" s="198">
        <f t="shared" si="23"/>
        <v>0</v>
      </c>
      <c r="CT73" s="233" t="str">
        <f t="shared" si="41"/>
        <v>F</v>
      </c>
      <c r="CU73" s="233"/>
      <c r="CV73" s="233"/>
      <c r="CW73" s="233"/>
      <c r="CX73" s="233"/>
      <c r="CY73" s="233"/>
      <c r="CZ73" s="348" t="str">
        <f t="shared" si="42"/>
        <v/>
      </c>
      <c r="DA73" s="348">
        <v>62</v>
      </c>
      <c r="EA73" s="233"/>
      <c r="EB73" s="233"/>
      <c r="EC73" s="233"/>
      <c r="ED73" s="233"/>
      <c r="EE73" s="233"/>
      <c r="EF73" s="233"/>
      <c r="EG73" s="233"/>
      <c r="EH73" s="233">
        <f t="shared" si="43"/>
        <v>0</v>
      </c>
      <c r="EI73" s="233">
        <f t="shared" si="44"/>
        <v>0</v>
      </c>
      <c r="EJ73" s="233">
        <f t="shared" si="45"/>
        <v>0</v>
      </c>
      <c r="EK73" s="233">
        <f t="shared" si="46"/>
        <v>0</v>
      </c>
      <c r="EL73" s="233">
        <f t="shared" si="47"/>
        <v>0</v>
      </c>
      <c r="ES73" s="198">
        <f t="shared" si="56"/>
        <v>0</v>
      </c>
      <c r="ET73" s="198">
        <f t="shared" si="56"/>
        <v>0</v>
      </c>
      <c r="EU73" s="198">
        <f t="shared" si="56"/>
        <v>0</v>
      </c>
      <c r="EV73" s="198">
        <f t="shared" si="56"/>
        <v>0</v>
      </c>
      <c r="EW73" s="198">
        <f t="shared" si="56"/>
        <v>0</v>
      </c>
      <c r="EX73" s="198">
        <f t="shared" si="56"/>
        <v>0</v>
      </c>
      <c r="EY73" s="198">
        <f t="shared" si="56"/>
        <v>0</v>
      </c>
      <c r="EZ73" s="198">
        <f t="shared" si="56"/>
        <v>0</v>
      </c>
      <c r="FA73" s="198">
        <f t="shared" si="56"/>
        <v>0</v>
      </c>
      <c r="FB73" s="198">
        <f t="shared" si="56"/>
        <v>0</v>
      </c>
      <c r="FC73" s="198">
        <f t="shared" si="56"/>
        <v>0</v>
      </c>
      <c r="FD73" s="198">
        <f t="shared" si="56"/>
        <v>0</v>
      </c>
      <c r="FE73" s="198">
        <f t="shared" si="56"/>
        <v>0</v>
      </c>
      <c r="FF73" s="198">
        <f t="shared" si="56"/>
        <v>0</v>
      </c>
      <c r="FG73" s="198">
        <f t="shared" si="56"/>
        <v>0</v>
      </c>
      <c r="FH73" s="198"/>
      <c r="FJ73" s="233">
        <f t="shared" si="57"/>
        <v>0</v>
      </c>
      <c r="FK73" s="233">
        <f t="shared" si="57"/>
        <v>0</v>
      </c>
      <c r="FL73" s="233">
        <f t="shared" si="57"/>
        <v>0</v>
      </c>
      <c r="FM73" s="233">
        <f t="shared" si="57"/>
        <v>0</v>
      </c>
      <c r="FN73" s="233">
        <f t="shared" si="57"/>
        <v>0</v>
      </c>
      <c r="FO73" s="233">
        <f t="shared" si="57"/>
        <v>0</v>
      </c>
      <c r="FP73" s="233">
        <f t="shared" si="57"/>
        <v>0</v>
      </c>
      <c r="FQ73" s="233">
        <f t="shared" si="57"/>
        <v>0</v>
      </c>
      <c r="FR73" s="233">
        <f t="shared" si="57"/>
        <v>0</v>
      </c>
      <c r="FS73" s="233">
        <f t="shared" si="57"/>
        <v>0</v>
      </c>
      <c r="FT73" s="233">
        <f t="shared" si="58"/>
        <v>0</v>
      </c>
      <c r="FU73" s="233">
        <f t="shared" si="58"/>
        <v>0</v>
      </c>
      <c r="FV73" s="233">
        <f t="shared" si="58"/>
        <v>0</v>
      </c>
      <c r="FW73" s="233">
        <f t="shared" si="58"/>
        <v>0</v>
      </c>
      <c r="FX73" s="233">
        <f t="shared" si="58"/>
        <v>0</v>
      </c>
      <c r="FY73" s="233">
        <f t="shared" si="58"/>
        <v>0</v>
      </c>
      <c r="FZ73" s="233">
        <f t="shared" si="58"/>
        <v>0</v>
      </c>
      <c r="GA73" s="233">
        <f t="shared" si="58"/>
        <v>0</v>
      </c>
      <c r="GB73" s="233">
        <f t="shared" si="58"/>
        <v>0</v>
      </c>
      <c r="GC73" s="216">
        <f t="shared" si="59"/>
        <v>0</v>
      </c>
      <c r="GD73" s="216">
        <f t="shared" si="59"/>
        <v>0</v>
      </c>
      <c r="GE73" s="216">
        <f t="shared" si="59"/>
        <v>0</v>
      </c>
      <c r="GF73" s="216">
        <f t="shared" si="59"/>
        <v>0</v>
      </c>
      <c r="GG73" s="216">
        <f t="shared" si="59"/>
        <v>0</v>
      </c>
      <c r="GH73" s="216">
        <f t="shared" si="59"/>
        <v>0</v>
      </c>
      <c r="GI73" s="216">
        <f t="shared" si="59"/>
        <v>0</v>
      </c>
      <c r="GJ73" s="216">
        <f t="shared" si="59"/>
        <v>0</v>
      </c>
    </row>
    <row r="74" spans="1:192" s="10" customFormat="1" x14ac:dyDescent="0.25">
      <c r="A74" s="370" t="str">
        <f t="shared" si="24"/>
        <v/>
      </c>
      <c r="B74" s="224" t="s">
        <v>142</v>
      </c>
      <c r="C74" s="224"/>
      <c r="D74" s="224"/>
      <c r="E74" s="224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31"/>
      <c r="BP74" s="231"/>
      <c r="BQ74" s="231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95"/>
      <c r="CL74" s="349"/>
      <c r="CM74" s="359" t="str">
        <f t="shared" si="21"/>
        <v>X</v>
      </c>
      <c r="CN74" s="2">
        <f t="shared" si="37"/>
        <v>0</v>
      </c>
      <c r="CO74" s="215">
        <f t="shared" si="22"/>
        <v>0</v>
      </c>
      <c r="CP74" s="198">
        <f t="shared" si="38"/>
        <v>0</v>
      </c>
      <c r="CQ74" s="198">
        <f t="shared" si="39"/>
        <v>0</v>
      </c>
      <c r="CR74" s="198">
        <f t="shared" si="40"/>
        <v>0</v>
      </c>
      <c r="CS74" s="198">
        <f t="shared" si="23"/>
        <v>0</v>
      </c>
      <c r="CT74" s="233" t="str">
        <f t="shared" si="41"/>
        <v>F</v>
      </c>
      <c r="CU74" s="233"/>
      <c r="CV74" s="233"/>
      <c r="CW74" s="233"/>
      <c r="CX74" s="233"/>
      <c r="CY74" s="233"/>
      <c r="CZ74" s="348" t="str">
        <f t="shared" si="42"/>
        <v/>
      </c>
      <c r="DA74" s="348">
        <v>63</v>
      </c>
      <c r="EA74" s="233"/>
      <c r="EB74" s="233"/>
      <c r="EC74" s="233"/>
      <c r="ED74" s="233"/>
      <c r="EE74" s="233"/>
      <c r="EF74" s="233"/>
      <c r="EG74" s="233"/>
      <c r="EH74" s="233">
        <f t="shared" si="43"/>
        <v>0</v>
      </c>
      <c r="EI74" s="233">
        <f t="shared" si="44"/>
        <v>0</v>
      </c>
      <c r="EJ74" s="233">
        <f t="shared" si="45"/>
        <v>0</v>
      </c>
      <c r="EK74" s="233">
        <f t="shared" si="46"/>
        <v>0</v>
      </c>
      <c r="EL74" s="233">
        <f t="shared" si="47"/>
        <v>0</v>
      </c>
      <c r="ES74" s="198">
        <f t="shared" si="56"/>
        <v>0</v>
      </c>
      <c r="ET74" s="198">
        <f t="shared" si="56"/>
        <v>0</v>
      </c>
      <c r="EU74" s="198">
        <f t="shared" si="56"/>
        <v>0</v>
      </c>
      <c r="EV74" s="198">
        <f t="shared" si="56"/>
        <v>0</v>
      </c>
      <c r="EW74" s="198">
        <f t="shared" si="56"/>
        <v>0</v>
      </c>
      <c r="EX74" s="198">
        <f t="shared" si="56"/>
        <v>0</v>
      </c>
      <c r="EY74" s="198">
        <f t="shared" si="56"/>
        <v>0</v>
      </c>
      <c r="EZ74" s="198">
        <f t="shared" si="56"/>
        <v>0</v>
      </c>
      <c r="FA74" s="198">
        <f t="shared" si="56"/>
        <v>0</v>
      </c>
      <c r="FB74" s="198">
        <f t="shared" si="56"/>
        <v>0</v>
      </c>
      <c r="FC74" s="198">
        <f t="shared" si="56"/>
        <v>0</v>
      </c>
      <c r="FD74" s="198">
        <f t="shared" si="56"/>
        <v>0</v>
      </c>
      <c r="FE74" s="198">
        <f t="shared" si="56"/>
        <v>0</v>
      </c>
      <c r="FF74" s="198">
        <f t="shared" si="56"/>
        <v>0</v>
      </c>
      <c r="FG74" s="198">
        <f t="shared" si="56"/>
        <v>0</v>
      </c>
      <c r="FH74" s="198"/>
      <c r="FJ74" s="233">
        <f t="shared" si="57"/>
        <v>0</v>
      </c>
      <c r="FK74" s="233">
        <f t="shared" si="57"/>
        <v>0</v>
      </c>
      <c r="FL74" s="233">
        <f t="shared" si="57"/>
        <v>0</v>
      </c>
      <c r="FM74" s="233">
        <f t="shared" si="57"/>
        <v>0</v>
      </c>
      <c r="FN74" s="233">
        <f t="shared" si="57"/>
        <v>0</v>
      </c>
      <c r="FO74" s="233">
        <f t="shared" si="57"/>
        <v>0</v>
      </c>
      <c r="FP74" s="233">
        <f t="shared" si="57"/>
        <v>0</v>
      </c>
      <c r="FQ74" s="233">
        <f t="shared" si="57"/>
        <v>0</v>
      </c>
      <c r="FR74" s="233">
        <f t="shared" si="57"/>
        <v>0</v>
      </c>
      <c r="FS74" s="233">
        <f t="shared" si="57"/>
        <v>0</v>
      </c>
      <c r="FT74" s="233">
        <f t="shared" si="58"/>
        <v>0</v>
      </c>
      <c r="FU74" s="233">
        <f t="shared" si="58"/>
        <v>0</v>
      </c>
      <c r="FV74" s="233">
        <f t="shared" si="58"/>
        <v>0</v>
      </c>
      <c r="FW74" s="233">
        <f t="shared" si="58"/>
        <v>0</v>
      </c>
      <c r="FX74" s="233">
        <f t="shared" si="58"/>
        <v>0</v>
      </c>
      <c r="FY74" s="233">
        <f t="shared" si="58"/>
        <v>0</v>
      </c>
      <c r="FZ74" s="233">
        <f t="shared" si="58"/>
        <v>0</v>
      </c>
      <c r="GA74" s="233">
        <f t="shared" si="58"/>
        <v>0</v>
      </c>
      <c r="GB74" s="233">
        <f t="shared" si="58"/>
        <v>0</v>
      </c>
      <c r="GC74" s="216">
        <f t="shared" si="59"/>
        <v>0</v>
      </c>
      <c r="GD74" s="216">
        <f t="shared" si="59"/>
        <v>0</v>
      </c>
      <c r="GE74" s="216">
        <f t="shared" si="59"/>
        <v>0</v>
      </c>
      <c r="GF74" s="216">
        <f t="shared" si="59"/>
        <v>0</v>
      </c>
      <c r="GG74" s="216">
        <f t="shared" si="59"/>
        <v>0</v>
      </c>
      <c r="GH74" s="216">
        <f t="shared" si="59"/>
        <v>0</v>
      </c>
      <c r="GI74" s="216">
        <f t="shared" si="59"/>
        <v>0</v>
      </c>
      <c r="GJ74" s="216">
        <f t="shared" si="59"/>
        <v>0</v>
      </c>
    </row>
    <row r="75" spans="1:192" s="10" customFormat="1" x14ac:dyDescent="0.25">
      <c r="A75" s="370" t="str">
        <f t="shared" si="24"/>
        <v/>
      </c>
      <c r="B75" s="224" t="s">
        <v>143</v>
      </c>
      <c r="C75" s="224"/>
      <c r="D75" s="224"/>
      <c r="E75" s="224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31"/>
      <c r="BP75" s="231"/>
      <c r="BQ75" s="231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95"/>
      <c r="CL75" s="349"/>
      <c r="CM75" s="359" t="str">
        <f t="shared" si="21"/>
        <v>X</v>
      </c>
      <c r="CN75" s="2">
        <f t="shared" si="37"/>
        <v>0</v>
      </c>
      <c r="CO75" s="215">
        <f t="shared" si="22"/>
        <v>0</v>
      </c>
      <c r="CP75" s="198">
        <f t="shared" si="38"/>
        <v>0</v>
      </c>
      <c r="CQ75" s="198">
        <f t="shared" si="39"/>
        <v>0</v>
      </c>
      <c r="CR75" s="198">
        <f t="shared" si="40"/>
        <v>0</v>
      </c>
      <c r="CS75" s="198">
        <f t="shared" si="23"/>
        <v>0</v>
      </c>
      <c r="CT75" s="233" t="str">
        <f t="shared" si="41"/>
        <v>F</v>
      </c>
      <c r="CU75" s="233"/>
      <c r="CV75" s="233"/>
      <c r="CW75" s="233"/>
      <c r="CX75" s="233"/>
      <c r="CY75" s="233"/>
      <c r="CZ75" s="348" t="str">
        <f t="shared" si="42"/>
        <v/>
      </c>
      <c r="DA75" s="348">
        <v>64</v>
      </c>
      <c r="EA75" s="233"/>
      <c r="EB75" s="233"/>
      <c r="EC75" s="233"/>
      <c r="ED75" s="233"/>
      <c r="EE75" s="233"/>
      <c r="EF75" s="233"/>
      <c r="EG75" s="233"/>
      <c r="EH75" s="233">
        <f t="shared" si="43"/>
        <v>0</v>
      </c>
      <c r="EI75" s="233">
        <f t="shared" si="44"/>
        <v>0</v>
      </c>
      <c r="EJ75" s="233">
        <f t="shared" si="45"/>
        <v>0</v>
      </c>
      <c r="EK75" s="233">
        <f t="shared" si="46"/>
        <v>0</v>
      </c>
      <c r="EL75" s="233">
        <f t="shared" si="47"/>
        <v>0</v>
      </c>
      <c r="ES75" s="198">
        <f t="shared" si="56"/>
        <v>0</v>
      </c>
      <c r="ET75" s="198">
        <f t="shared" si="56"/>
        <v>0</v>
      </c>
      <c r="EU75" s="198">
        <f t="shared" si="56"/>
        <v>0</v>
      </c>
      <c r="EV75" s="198">
        <f t="shared" si="56"/>
        <v>0</v>
      </c>
      <c r="EW75" s="198">
        <f t="shared" si="56"/>
        <v>0</v>
      </c>
      <c r="EX75" s="198">
        <f t="shared" si="56"/>
        <v>0</v>
      </c>
      <c r="EY75" s="198">
        <f t="shared" si="56"/>
        <v>0</v>
      </c>
      <c r="EZ75" s="198">
        <f t="shared" si="56"/>
        <v>0</v>
      </c>
      <c r="FA75" s="198">
        <f t="shared" si="56"/>
        <v>0</v>
      </c>
      <c r="FB75" s="198">
        <f t="shared" si="56"/>
        <v>0</v>
      </c>
      <c r="FC75" s="198">
        <f t="shared" si="56"/>
        <v>0</v>
      </c>
      <c r="FD75" s="198">
        <f t="shared" si="56"/>
        <v>0</v>
      </c>
      <c r="FE75" s="198">
        <f t="shared" si="56"/>
        <v>0</v>
      </c>
      <c r="FF75" s="198">
        <f t="shared" si="56"/>
        <v>0</v>
      </c>
      <c r="FG75" s="198">
        <f t="shared" si="56"/>
        <v>0</v>
      </c>
      <c r="FH75" s="198"/>
      <c r="FJ75" s="233">
        <f t="shared" si="57"/>
        <v>0</v>
      </c>
      <c r="FK75" s="233">
        <f t="shared" si="57"/>
        <v>0</v>
      </c>
      <c r="FL75" s="233">
        <f t="shared" si="57"/>
        <v>0</v>
      </c>
      <c r="FM75" s="233">
        <f t="shared" si="57"/>
        <v>0</v>
      </c>
      <c r="FN75" s="233">
        <f t="shared" si="57"/>
        <v>0</v>
      </c>
      <c r="FO75" s="233">
        <f t="shared" si="57"/>
        <v>0</v>
      </c>
      <c r="FP75" s="233">
        <f t="shared" si="57"/>
        <v>0</v>
      </c>
      <c r="FQ75" s="233">
        <f t="shared" si="57"/>
        <v>0</v>
      </c>
      <c r="FR75" s="233">
        <f t="shared" si="57"/>
        <v>0</v>
      </c>
      <c r="FS75" s="233">
        <f t="shared" si="57"/>
        <v>0</v>
      </c>
      <c r="FT75" s="233">
        <f t="shared" si="58"/>
        <v>0</v>
      </c>
      <c r="FU75" s="233">
        <f t="shared" si="58"/>
        <v>0</v>
      </c>
      <c r="FV75" s="233">
        <f t="shared" si="58"/>
        <v>0</v>
      </c>
      <c r="FW75" s="233">
        <f t="shared" si="58"/>
        <v>0</v>
      </c>
      <c r="FX75" s="233">
        <f t="shared" si="58"/>
        <v>0</v>
      </c>
      <c r="FY75" s="233">
        <f t="shared" si="58"/>
        <v>0</v>
      </c>
      <c r="FZ75" s="233">
        <f t="shared" si="58"/>
        <v>0</v>
      </c>
      <c r="GA75" s="233">
        <f t="shared" si="58"/>
        <v>0</v>
      </c>
      <c r="GB75" s="233">
        <f t="shared" si="58"/>
        <v>0</v>
      </c>
      <c r="GC75" s="216">
        <f t="shared" si="59"/>
        <v>0</v>
      </c>
      <c r="GD75" s="216">
        <f t="shared" si="59"/>
        <v>0</v>
      </c>
      <c r="GE75" s="216">
        <f t="shared" si="59"/>
        <v>0</v>
      </c>
      <c r="GF75" s="216">
        <f t="shared" si="59"/>
        <v>0</v>
      </c>
      <c r="GG75" s="216">
        <f t="shared" si="59"/>
        <v>0</v>
      </c>
      <c r="GH75" s="216">
        <f t="shared" si="59"/>
        <v>0</v>
      </c>
      <c r="GI75" s="216">
        <f t="shared" si="59"/>
        <v>0</v>
      </c>
      <c r="GJ75" s="216">
        <f t="shared" si="59"/>
        <v>0</v>
      </c>
    </row>
    <row r="76" spans="1:192" s="10" customFormat="1" x14ac:dyDescent="0.25">
      <c r="A76" s="370" t="str">
        <f t="shared" si="24"/>
        <v/>
      </c>
      <c r="B76" s="224" t="s">
        <v>144</v>
      </c>
      <c r="C76" s="224"/>
      <c r="D76" s="224"/>
      <c r="E76" s="224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31"/>
      <c r="BP76" s="231"/>
      <c r="BQ76" s="231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95"/>
      <c r="CL76" s="349"/>
      <c r="CM76" s="359" t="str">
        <f t="shared" si="21"/>
        <v>X</v>
      </c>
      <c r="CN76" s="2">
        <f t="shared" ref="CN76:CN110" si="60">SUM(F76:N76)</f>
        <v>0</v>
      </c>
      <c r="CO76" s="215">
        <f t="shared" si="22"/>
        <v>0</v>
      </c>
      <c r="CP76" s="198">
        <f t="shared" ref="CP76:CP110" si="61">SUM(ES76:EW76)</f>
        <v>0</v>
      </c>
      <c r="CQ76" s="198">
        <f t="shared" ref="CQ76:CQ110" si="62">SUM(EX76:FB76)</f>
        <v>0</v>
      </c>
      <c r="CR76" s="198">
        <f t="shared" ref="CR76:CR110" si="63">SUM(FC76:FG76)</f>
        <v>0</v>
      </c>
      <c r="CS76" s="198">
        <f t="shared" si="23"/>
        <v>0</v>
      </c>
      <c r="CT76" s="233" t="str">
        <f t="shared" ref="CT76:CT107" si="64">IF(kravg_exp_e&gt;CN76,"F",IF(CO76&lt;kravg_e,"F",(IF(CO76&lt;kravg_d,"E",(IF(CO76&lt;kravg_c,IF(CS76&lt;kravg_d_ac,"E","D"),IF(CO76&lt;kravg_b,(IF(CS76&lt;kravg_d_ac,"E",IF(CS76&lt;kravg_c_ac,"D","C"))),(IF(CO76&lt;kravg_a,(IF(AND((CS76&gt;=kravg_b_ac),((CR76&gt;=kravg_b_A))),"B","C")),IF(AND((CO76&gt;=kravg_a),(CR76&lt;kravg_b_A),(CS76&gt;=kravg_a_ac)),"C",IF(AND((CO76&gt;=kravg_a),(CR76&gt;=kravg_a_A),(CS76&gt;=kravg_a_ac)),"A","B")))))))))))</f>
        <v>F</v>
      </c>
      <c r="CU76" s="233"/>
      <c r="CV76" s="233"/>
      <c r="CW76" s="233"/>
      <c r="CX76" s="233"/>
      <c r="CY76" s="233"/>
      <c r="CZ76" s="348" t="str">
        <f t="shared" ref="CZ76:CZ107" si="65">IF(COUNTA(C76:CK76),DA76,"")</f>
        <v/>
      </c>
      <c r="DA76" s="348">
        <v>65</v>
      </c>
      <c r="EA76" s="233"/>
      <c r="EB76" s="233"/>
      <c r="EC76" s="233"/>
      <c r="ED76" s="233"/>
      <c r="EE76" s="233"/>
      <c r="EF76" s="233"/>
      <c r="EG76" s="233"/>
      <c r="EH76" s="233">
        <f t="shared" ref="EH76:EH110" si="66">SUM(FJ76:FO76)</f>
        <v>0</v>
      </c>
      <c r="EI76" s="233">
        <f t="shared" ref="EI76:EI110" si="67">SUM(FP76:FU76)</f>
        <v>0</v>
      </c>
      <c r="EJ76" s="233">
        <f t="shared" ref="EJ76:EJ110" si="68">SUM(FV76:FY76)</f>
        <v>0</v>
      </c>
      <c r="EK76" s="233">
        <f t="shared" ref="EK76:EK110" si="69">SUM(FZ76:GB76)</f>
        <v>0</v>
      </c>
      <c r="EL76" s="233">
        <f t="shared" ref="EL76:EL110" si="70">SUM(GC76:GJ76)</f>
        <v>0</v>
      </c>
      <c r="ES76" s="198">
        <f t="shared" si="56"/>
        <v>0</v>
      </c>
      <c r="ET76" s="198">
        <f t="shared" si="56"/>
        <v>0</v>
      </c>
      <c r="EU76" s="198">
        <f t="shared" si="56"/>
        <v>0</v>
      </c>
      <c r="EV76" s="198">
        <f t="shared" si="56"/>
        <v>0</v>
      </c>
      <c r="EW76" s="198">
        <f t="shared" si="56"/>
        <v>0</v>
      </c>
      <c r="EX76" s="198">
        <f t="shared" si="56"/>
        <v>0</v>
      </c>
      <c r="EY76" s="198">
        <f t="shared" si="56"/>
        <v>0</v>
      </c>
      <c r="EZ76" s="198">
        <f t="shared" si="56"/>
        <v>0</v>
      </c>
      <c r="FA76" s="198">
        <f t="shared" si="56"/>
        <v>0</v>
      </c>
      <c r="FB76" s="198">
        <f t="shared" si="56"/>
        <v>0</v>
      </c>
      <c r="FC76" s="198">
        <f t="shared" si="56"/>
        <v>0</v>
      </c>
      <c r="FD76" s="198">
        <f t="shared" si="56"/>
        <v>0</v>
      </c>
      <c r="FE76" s="198">
        <f t="shared" si="56"/>
        <v>0</v>
      </c>
      <c r="FF76" s="198">
        <f t="shared" si="56"/>
        <v>0</v>
      </c>
      <c r="FG76" s="198">
        <f t="shared" si="56"/>
        <v>0</v>
      </c>
      <c r="FH76" s="198"/>
      <c r="FJ76" s="233">
        <f t="shared" si="57"/>
        <v>0</v>
      </c>
      <c r="FK76" s="233">
        <f t="shared" si="57"/>
        <v>0</v>
      </c>
      <c r="FL76" s="233">
        <f t="shared" si="57"/>
        <v>0</v>
      </c>
      <c r="FM76" s="233">
        <f t="shared" si="57"/>
        <v>0</v>
      </c>
      <c r="FN76" s="233">
        <f t="shared" si="57"/>
        <v>0</v>
      </c>
      <c r="FO76" s="233">
        <f t="shared" si="57"/>
        <v>0</v>
      </c>
      <c r="FP76" s="233">
        <f t="shared" si="57"/>
        <v>0</v>
      </c>
      <c r="FQ76" s="233">
        <f t="shared" si="57"/>
        <v>0</v>
      </c>
      <c r="FR76" s="233">
        <f t="shared" si="57"/>
        <v>0</v>
      </c>
      <c r="FS76" s="233">
        <f t="shared" si="57"/>
        <v>0</v>
      </c>
      <c r="FT76" s="233">
        <f t="shared" si="58"/>
        <v>0</v>
      </c>
      <c r="FU76" s="233">
        <f t="shared" si="58"/>
        <v>0</v>
      </c>
      <c r="FV76" s="233">
        <f t="shared" si="58"/>
        <v>0</v>
      </c>
      <c r="FW76" s="233">
        <f t="shared" si="58"/>
        <v>0</v>
      </c>
      <c r="FX76" s="233">
        <f t="shared" si="58"/>
        <v>0</v>
      </c>
      <c r="FY76" s="233">
        <f t="shared" si="58"/>
        <v>0</v>
      </c>
      <c r="FZ76" s="233">
        <f t="shared" si="58"/>
        <v>0</v>
      </c>
      <c r="GA76" s="233">
        <f t="shared" si="58"/>
        <v>0</v>
      </c>
      <c r="GB76" s="233">
        <f t="shared" si="58"/>
        <v>0</v>
      </c>
      <c r="GC76" s="216">
        <f t="shared" si="59"/>
        <v>0</v>
      </c>
      <c r="GD76" s="216">
        <f t="shared" si="59"/>
        <v>0</v>
      </c>
      <c r="GE76" s="216">
        <f t="shared" si="59"/>
        <v>0</v>
      </c>
      <c r="GF76" s="216">
        <f t="shared" si="59"/>
        <v>0</v>
      </c>
      <c r="GG76" s="216">
        <f t="shared" si="59"/>
        <v>0</v>
      </c>
      <c r="GH76" s="216">
        <f t="shared" si="59"/>
        <v>0</v>
      </c>
      <c r="GI76" s="216">
        <f t="shared" si="59"/>
        <v>0</v>
      </c>
      <c r="GJ76" s="216">
        <f t="shared" si="59"/>
        <v>0</v>
      </c>
    </row>
    <row r="77" spans="1:192" s="10" customFormat="1" x14ac:dyDescent="0.25">
      <c r="A77" s="370" t="str">
        <f t="shared" ref="A77:A111" si="71">IF(COUNTA(C77:CK77),DA77,"")</f>
        <v/>
      </c>
      <c r="B77" s="224" t="s">
        <v>145</v>
      </c>
      <c r="C77" s="224"/>
      <c r="D77" s="224"/>
      <c r="E77" s="224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31"/>
      <c r="BP77" s="231"/>
      <c r="BQ77" s="231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95"/>
      <c r="CL77" s="349"/>
      <c r="CM77" s="359" t="str">
        <f t="shared" ref="CM77:CM111" si="72">IF(COUNTA(F77:CK77),"","X")</f>
        <v>X</v>
      </c>
      <c r="CN77" s="2">
        <f t="shared" si="60"/>
        <v>0</v>
      </c>
      <c r="CO77" s="215">
        <f t="shared" si="22"/>
        <v>0</v>
      </c>
      <c r="CP77" s="198">
        <f t="shared" si="61"/>
        <v>0</v>
      </c>
      <c r="CQ77" s="198">
        <f t="shared" si="62"/>
        <v>0</v>
      </c>
      <c r="CR77" s="198">
        <f t="shared" si="63"/>
        <v>0</v>
      </c>
      <c r="CS77" s="198">
        <f t="shared" si="23"/>
        <v>0</v>
      </c>
      <c r="CT77" s="233" t="str">
        <f t="shared" si="64"/>
        <v>F</v>
      </c>
      <c r="CU77" s="233"/>
      <c r="CV77" s="233"/>
      <c r="CW77" s="233"/>
      <c r="CX77" s="233"/>
      <c r="CY77" s="233"/>
      <c r="CZ77" s="348" t="str">
        <f t="shared" si="65"/>
        <v/>
      </c>
      <c r="DA77" s="348">
        <v>66</v>
      </c>
      <c r="EA77" s="233"/>
      <c r="EB77" s="233"/>
      <c r="EC77" s="233"/>
      <c r="ED77" s="233"/>
      <c r="EE77" s="233"/>
      <c r="EF77" s="233"/>
      <c r="EG77" s="233"/>
      <c r="EH77" s="233">
        <f t="shared" si="66"/>
        <v>0</v>
      </c>
      <c r="EI77" s="233">
        <f t="shared" si="67"/>
        <v>0</v>
      </c>
      <c r="EJ77" s="233">
        <f t="shared" si="68"/>
        <v>0</v>
      </c>
      <c r="EK77" s="233">
        <f t="shared" si="69"/>
        <v>0</v>
      </c>
      <c r="EL77" s="233">
        <f t="shared" si="70"/>
        <v>0</v>
      </c>
      <c r="ES77" s="198">
        <f t="shared" si="56"/>
        <v>0</v>
      </c>
      <c r="ET77" s="198">
        <f t="shared" si="56"/>
        <v>0</v>
      </c>
      <c r="EU77" s="198">
        <f t="shared" si="56"/>
        <v>0</v>
      </c>
      <c r="EV77" s="198">
        <f t="shared" si="56"/>
        <v>0</v>
      </c>
      <c r="EW77" s="198">
        <f t="shared" si="56"/>
        <v>0</v>
      </c>
      <c r="EX77" s="198">
        <f t="shared" si="56"/>
        <v>0</v>
      </c>
      <c r="EY77" s="198">
        <f t="shared" si="56"/>
        <v>0</v>
      </c>
      <c r="EZ77" s="198">
        <f t="shared" si="56"/>
        <v>0</v>
      </c>
      <c r="FA77" s="198">
        <f t="shared" si="56"/>
        <v>0</v>
      </c>
      <c r="FB77" s="198">
        <f t="shared" si="56"/>
        <v>0</v>
      </c>
      <c r="FC77" s="198">
        <f t="shared" si="56"/>
        <v>0</v>
      </c>
      <c r="FD77" s="198">
        <f t="shared" si="56"/>
        <v>0</v>
      </c>
      <c r="FE77" s="198">
        <f t="shared" si="56"/>
        <v>0</v>
      </c>
      <c r="FF77" s="198">
        <f t="shared" si="56"/>
        <v>0</v>
      </c>
      <c r="FG77" s="198">
        <f t="shared" si="56"/>
        <v>0</v>
      </c>
      <c r="FH77" s="198"/>
      <c r="FJ77" s="233">
        <f t="shared" si="57"/>
        <v>0</v>
      </c>
      <c r="FK77" s="233">
        <f t="shared" si="57"/>
        <v>0</v>
      </c>
      <c r="FL77" s="233">
        <f t="shared" si="57"/>
        <v>0</v>
      </c>
      <c r="FM77" s="233">
        <f t="shared" si="57"/>
        <v>0</v>
      </c>
      <c r="FN77" s="233">
        <f t="shared" si="57"/>
        <v>0</v>
      </c>
      <c r="FO77" s="233">
        <f t="shared" si="57"/>
        <v>0</v>
      </c>
      <c r="FP77" s="233">
        <f t="shared" si="57"/>
        <v>0</v>
      </c>
      <c r="FQ77" s="233">
        <f t="shared" si="57"/>
        <v>0</v>
      </c>
      <c r="FR77" s="233">
        <f t="shared" si="57"/>
        <v>0</v>
      </c>
      <c r="FS77" s="233">
        <f t="shared" si="57"/>
        <v>0</v>
      </c>
      <c r="FT77" s="233">
        <f t="shared" si="58"/>
        <v>0</v>
      </c>
      <c r="FU77" s="233">
        <f t="shared" si="58"/>
        <v>0</v>
      </c>
      <c r="FV77" s="233">
        <f t="shared" si="58"/>
        <v>0</v>
      </c>
      <c r="FW77" s="233">
        <f t="shared" si="58"/>
        <v>0</v>
      </c>
      <c r="FX77" s="233">
        <f t="shared" si="58"/>
        <v>0</v>
      </c>
      <c r="FY77" s="233">
        <f t="shared" si="58"/>
        <v>0</v>
      </c>
      <c r="FZ77" s="233">
        <f t="shared" si="58"/>
        <v>0</v>
      </c>
      <c r="GA77" s="233">
        <f t="shared" si="58"/>
        <v>0</v>
      </c>
      <c r="GB77" s="233">
        <f t="shared" si="58"/>
        <v>0</v>
      </c>
      <c r="GC77" s="216">
        <f t="shared" si="59"/>
        <v>0</v>
      </c>
      <c r="GD77" s="216">
        <f t="shared" si="59"/>
        <v>0</v>
      </c>
      <c r="GE77" s="216">
        <f t="shared" si="59"/>
        <v>0</v>
      </c>
      <c r="GF77" s="216">
        <f t="shared" si="59"/>
        <v>0</v>
      </c>
      <c r="GG77" s="216">
        <f t="shared" si="59"/>
        <v>0</v>
      </c>
      <c r="GH77" s="216">
        <f t="shared" si="59"/>
        <v>0</v>
      </c>
      <c r="GI77" s="216">
        <f t="shared" si="59"/>
        <v>0</v>
      </c>
      <c r="GJ77" s="216">
        <f t="shared" si="59"/>
        <v>0</v>
      </c>
    </row>
    <row r="78" spans="1:192" s="10" customFormat="1" x14ac:dyDescent="0.25">
      <c r="A78" s="370" t="str">
        <f t="shared" si="71"/>
        <v/>
      </c>
      <c r="B78" s="224" t="s">
        <v>146</v>
      </c>
      <c r="C78" s="224"/>
      <c r="D78" s="224"/>
      <c r="E78" s="224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31"/>
      <c r="BP78" s="231"/>
      <c r="BQ78" s="231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95"/>
      <c r="CL78" s="349"/>
      <c r="CM78" s="359" t="str">
        <f t="shared" si="72"/>
        <v>X</v>
      </c>
      <c r="CN78" s="2">
        <f t="shared" si="60"/>
        <v>0</v>
      </c>
      <c r="CO78" s="215">
        <f t="shared" ref="CO78:CO110" si="73">SUM(CP78:CR78)</f>
        <v>0</v>
      </c>
      <c r="CP78" s="198">
        <f t="shared" si="61"/>
        <v>0</v>
      </c>
      <c r="CQ78" s="198">
        <f t="shared" si="62"/>
        <v>0</v>
      </c>
      <c r="CR78" s="198">
        <f t="shared" si="63"/>
        <v>0</v>
      </c>
      <c r="CS78" s="198">
        <f t="shared" ref="CS78:CS110" si="74">CQ78+CR78</f>
        <v>0</v>
      </c>
      <c r="CT78" s="233" t="str">
        <f t="shared" si="64"/>
        <v>F</v>
      </c>
      <c r="CU78" s="233"/>
      <c r="CV78" s="233"/>
      <c r="CW78" s="233"/>
      <c r="CX78" s="233"/>
      <c r="CY78" s="233"/>
      <c r="CZ78" s="348" t="str">
        <f t="shared" si="65"/>
        <v/>
      </c>
      <c r="DA78" s="348">
        <v>67</v>
      </c>
      <c r="EA78" s="233"/>
      <c r="EB78" s="233"/>
      <c r="EC78" s="233"/>
      <c r="ED78" s="233"/>
      <c r="EE78" s="233"/>
      <c r="EF78" s="233"/>
      <c r="EG78" s="233"/>
      <c r="EH78" s="233">
        <f t="shared" si="66"/>
        <v>0</v>
      </c>
      <c r="EI78" s="233">
        <f t="shared" si="67"/>
        <v>0</v>
      </c>
      <c r="EJ78" s="233">
        <f t="shared" si="68"/>
        <v>0</v>
      </c>
      <c r="EK78" s="233">
        <f t="shared" si="69"/>
        <v>0</v>
      </c>
      <c r="EL78" s="233">
        <f t="shared" si="70"/>
        <v>0</v>
      </c>
      <c r="ES78" s="198">
        <f t="shared" si="56"/>
        <v>0</v>
      </c>
      <c r="ET78" s="198">
        <f t="shared" si="56"/>
        <v>0</v>
      </c>
      <c r="EU78" s="198">
        <f t="shared" si="56"/>
        <v>0</v>
      </c>
      <c r="EV78" s="198">
        <f t="shared" si="56"/>
        <v>0</v>
      </c>
      <c r="EW78" s="198">
        <f t="shared" si="56"/>
        <v>0</v>
      </c>
      <c r="EX78" s="198">
        <f t="shared" si="56"/>
        <v>0</v>
      </c>
      <c r="EY78" s="198">
        <f t="shared" si="56"/>
        <v>0</v>
      </c>
      <c r="EZ78" s="198">
        <f t="shared" si="56"/>
        <v>0</v>
      </c>
      <c r="FA78" s="198">
        <f t="shared" si="56"/>
        <v>0</v>
      </c>
      <c r="FB78" s="198">
        <f t="shared" si="56"/>
        <v>0</v>
      </c>
      <c r="FC78" s="198">
        <f t="shared" si="56"/>
        <v>0</v>
      </c>
      <c r="FD78" s="198">
        <f t="shared" si="56"/>
        <v>0</v>
      </c>
      <c r="FE78" s="198">
        <f t="shared" si="56"/>
        <v>0</v>
      </c>
      <c r="FF78" s="198">
        <f t="shared" si="56"/>
        <v>0</v>
      </c>
      <c r="FG78" s="198">
        <f t="shared" si="56"/>
        <v>0</v>
      </c>
      <c r="FH78" s="198"/>
      <c r="FJ78" s="233">
        <f t="shared" si="57"/>
        <v>0</v>
      </c>
      <c r="FK78" s="233">
        <f t="shared" si="57"/>
        <v>0</v>
      </c>
      <c r="FL78" s="233">
        <f t="shared" si="57"/>
        <v>0</v>
      </c>
      <c r="FM78" s="233">
        <f t="shared" si="57"/>
        <v>0</v>
      </c>
      <c r="FN78" s="233">
        <f t="shared" si="57"/>
        <v>0</v>
      </c>
      <c r="FO78" s="233">
        <f t="shared" si="57"/>
        <v>0</v>
      </c>
      <c r="FP78" s="233">
        <f t="shared" si="57"/>
        <v>0</v>
      </c>
      <c r="FQ78" s="233">
        <f t="shared" si="57"/>
        <v>0</v>
      </c>
      <c r="FR78" s="233">
        <f t="shared" si="57"/>
        <v>0</v>
      </c>
      <c r="FS78" s="233">
        <f t="shared" si="57"/>
        <v>0</v>
      </c>
      <c r="FT78" s="233">
        <f t="shared" si="58"/>
        <v>0</v>
      </c>
      <c r="FU78" s="233">
        <f t="shared" si="58"/>
        <v>0</v>
      </c>
      <c r="FV78" s="233">
        <f t="shared" si="58"/>
        <v>0</v>
      </c>
      <c r="FW78" s="233">
        <f t="shared" si="58"/>
        <v>0</v>
      </c>
      <c r="FX78" s="233">
        <f t="shared" si="58"/>
        <v>0</v>
      </c>
      <c r="FY78" s="233">
        <f t="shared" si="58"/>
        <v>0</v>
      </c>
      <c r="FZ78" s="233">
        <f t="shared" si="58"/>
        <v>0</v>
      </c>
      <c r="GA78" s="233">
        <f t="shared" si="58"/>
        <v>0</v>
      </c>
      <c r="GB78" s="233">
        <f t="shared" si="58"/>
        <v>0</v>
      </c>
      <c r="GC78" s="216">
        <f t="shared" si="59"/>
        <v>0</v>
      </c>
      <c r="GD78" s="216">
        <f t="shared" si="59"/>
        <v>0</v>
      </c>
      <c r="GE78" s="216">
        <f t="shared" si="59"/>
        <v>0</v>
      </c>
      <c r="GF78" s="216">
        <f t="shared" si="59"/>
        <v>0</v>
      </c>
      <c r="GG78" s="216">
        <f t="shared" si="59"/>
        <v>0</v>
      </c>
      <c r="GH78" s="216">
        <f t="shared" si="59"/>
        <v>0</v>
      </c>
      <c r="GI78" s="216">
        <f t="shared" si="59"/>
        <v>0</v>
      </c>
      <c r="GJ78" s="216">
        <f t="shared" si="59"/>
        <v>0</v>
      </c>
    </row>
    <row r="79" spans="1:192" s="10" customFormat="1" x14ac:dyDescent="0.25">
      <c r="A79" s="370" t="str">
        <f t="shared" si="71"/>
        <v/>
      </c>
      <c r="B79" s="224" t="s">
        <v>147</v>
      </c>
      <c r="C79" s="224"/>
      <c r="D79" s="224"/>
      <c r="E79" s="224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31"/>
      <c r="BP79" s="231"/>
      <c r="BQ79" s="231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95"/>
      <c r="CL79" s="349"/>
      <c r="CM79" s="359" t="str">
        <f t="shared" si="72"/>
        <v>X</v>
      </c>
      <c r="CN79" s="2">
        <f t="shared" si="60"/>
        <v>0</v>
      </c>
      <c r="CO79" s="215">
        <f t="shared" si="73"/>
        <v>0</v>
      </c>
      <c r="CP79" s="198">
        <f t="shared" si="61"/>
        <v>0</v>
      </c>
      <c r="CQ79" s="198">
        <f t="shared" si="62"/>
        <v>0</v>
      </c>
      <c r="CR79" s="198">
        <f t="shared" si="63"/>
        <v>0</v>
      </c>
      <c r="CS79" s="198">
        <f t="shared" si="74"/>
        <v>0</v>
      </c>
      <c r="CT79" s="233" t="str">
        <f t="shared" si="64"/>
        <v>F</v>
      </c>
      <c r="CU79" s="233"/>
      <c r="CV79" s="233"/>
      <c r="CW79" s="233"/>
      <c r="CX79" s="233"/>
      <c r="CY79" s="233"/>
      <c r="CZ79" s="348" t="str">
        <f t="shared" si="65"/>
        <v/>
      </c>
      <c r="DA79" s="348">
        <v>68</v>
      </c>
      <c r="EA79" s="233"/>
      <c r="EB79" s="233"/>
      <c r="EC79" s="233"/>
      <c r="ED79" s="233"/>
      <c r="EE79" s="233"/>
      <c r="EF79" s="233"/>
      <c r="EG79" s="233"/>
      <c r="EH79" s="233">
        <f t="shared" si="66"/>
        <v>0</v>
      </c>
      <c r="EI79" s="233">
        <f t="shared" si="67"/>
        <v>0</v>
      </c>
      <c r="EJ79" s="233">
        <f t="shared" si="68"/>
        <v>0</v>
      </c>
      <c r="EK79" s="233">
        <f t="shared" si="69"/>
        <v>0</v>
      </c>
      <c r="EL79" s="233">
        <f t="shared" si="70"/>
        <v>0</v>
      </c>
      <c r="ES79" s="198">
        <f t="shared" si="56"/>
        <v>0</v>
      </c>
      <c r="ET79" s="198">
        <f t="shared" si="56"/>
        <v>0</v>
      </c>
      <c r="EU79" s="198">
        <f t="shared" si="56"/>
        <v>0</v>
      </c>
      <c r="EV79" s="198">
        <f t="shared" si="56"/>
        <v>0</v>
      </c>
      <c r="EW79" s="198">
        <f t="shared" si="56"/>
        <v>0</v>
      </c>
      <c r="EX79" s="198">
        <f t="shared" si="56"/>
        <v>0</v>
      </c>
      <c r="EY79" s="198">
        <f t="shared" si="56"/>
        <v>0</v>
      </c>
      <c r="EZ79" s="198">
        <f t="shared" si="56"/>
        <v>0</v>
      </c>
      <c r="FA79" s="198">
        <f t="shared" si="56"/>
        <v>0</v>
      </c>
      <c r="FB79" s="198">
        <f t="shared" si="56"/>
        <v>0</v>
      </c>
      <c r="FC79" s="198">
        <f t="shared" si="56"/>
        <v>0</v>
      </c>
      <c r="FD79" s="198">
        <f t="shared" si="56"/>
        <v>0</v>
      </c>
      <c r="FE79" s="198">
        <f t="shared" si="56"/>
        <v>0</v>
      </c>
      <c r="FF79" s="198">
        <f t="shared" si="56"/>
        <v>0</v>
      </c>
      <c r="FG79" s="198">
        <f t="shared" si="56"/>
        <v>0</v>
      </c>
      <c r="FH79" s="198"/>
      <c r="FJ79" s="233">
        <f t="shared" si="57"/>
        <v>0</v>
      </c>
      <c r="FK79" s="233">
        <f t="shared" si="57"/>
        <v>0</v>
      </c>
      <c r="FL79" s="233">
        <f t="shared" si="57"/>
        <v>0</v>
      </c>
      <c r="FM79" s="233">
        <f t="shared" si="57"/>
        <v>0</v>
      </c>
      <c r="FN79" s="233">
        <f t="shared" si="57"/>
        <v>0</v>
      </c>
      <c r="FO79" s="233">
        <f t="shared" si="57"/>
        <v>0</v>
      </c>
      <c r="FP79" s="233">
        <f t="shared" si="57"/>
        <v>0</v>
      </c>
      <c r="FQ79" s="233">
        <f t="shared" si="57"/>
        <v>0</v>
      </c>
      <c r="FR79" s="233">
        <f t="shared" si="57"/>
        <v>0</v>
      </c>
      <c r="FS79" s="233">
        <f t="shared" si="57"/>
        <v>0</v>
      </c>
      <c r="FT79" s="233">
        <f t="shared" si="58"/>
        <v>0</v>
      </c>
      <c r="FU79" s="233">
        <f t="shared" si="58"/>
        <v>0</v>
      </c>
      <c r="FV79" s="233">
        <f t="shared" si="58"/>
        <v>0</v>
      </c>
      <c r="FW79" s="233">
        <f t="shared" si="58"/>
        <v>0</v>
      </c>
      <c r="FX79" s="233">
        <f t="shared" si="58"/>
        <v>0</v>
      </c>
      <c r="FY79" s="233">
        <f t="shared" si="58"/>
        <v>0</v>
      </c>
      <c r="FZ79" s="233">
        <f t="shared" si="58"/>
        <v>0</v>
      </c>
      <c r="GA79" s="233">
        <f t="shared" si="58"/>
        <v>0</v>
      </c>
      <c r="GB79" s="233">
        <f t="shared" si="58"/>
        <v>0</v>
      </c>
      <c r="GC79" s="216">
        <f t="shared" si="59"/>
        <v>0</v>
      </c>
      <c r="GD79" s="216">
        <f t="shared" si="59"/>
        <v>0</v>
      </c>
      <c r="GE79" s="216">
        <f t="shared" si="59"/>
        <v>0</v>
      </c>
      <c r="GF79" s="216">
        <f t="shared" si="59"/>
        <v>0</v>
      </c>
      <c r="GG79" s="216">
        <f t="shared" si="59"/>
        <v>0</v>
      </c>
      <c r="GH79" s="216">
        <f t="shared" si="59"/>
        <v>0</v>
      </c>
      <c r="GI79" s="216">
        <f t="shared" si="59"/>
        <v>0</v>
      </c>
      <c r="GJ79" s="216">
        <f t="shared" si="59"/>
        <v>0</v>
      </c>
    </row>
    <row r="80" spans="1:192" s="10" customFormat="1" x14ac:dyDescent="0.25">
      <c r="A80" s="370" t="str">
        <f t="shared" si="71"/>
        <v/>
      </c>
      <c r="B80" s="224" t="s">
        <v>148</v>
      </c>
      <c r="C80" s="224"/>
      <c r="D80" s="224"/>
      <c r="E80" s="224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31"/>
      <c r="BP80" s="231"/>
      <c r="BQ80" s="231"/>
      <c r="BR80" s="232"/>
      <c r="BS80" s="232"/>
      <c r="BT80" s="232"/>
      <c r="BU80" s="232"/>
      <c r="BV80" s="232"/>
      <c r="BW80" s="232"/>
      <c r="BX80" s="232"/>
      <c r="BY80" s="232"/>
      <c r="BZ80" s="232"/>
      <c r="CA80" s="232"/>
      <c r="CB80" s="232"/>
      <c r="CC80" s="232"/>
      <c r="CD80" s="232"/>
      <c r="CE80" s="232"/>
      <c r="CF80" s="232"/>
      <c r="CG80" s="232"/>
      <c r="CH80" s="232"/>
      <c r="CI80" s="232"/>
      <c r="CJ80" s="232"/>
      <c r="CK80" s="295"/>
      <c r="CL80" s="349"/>
      <c r="CM80" s="359" t="str">
        <f t="shared" si="72"/>
        <v>X</v>
      </c>
      <c r="CN80" s="2">
        <f t="shared" si="60"/>
        <v>0</v>
      </c>
      <c r="CO80" s="215">
        <f t="shared" si="73"/>
        <v>0</v>
      </c>
      <c r="CP80" s="198">
        <f t="shared" si="61"/>
        <v>0</v>
      </c>
      <c r="CQ80" s="198">
        <f t="shared" si="62"/>
        <v>0</v>
      </c>
      <c r="CR80" s="198">
        <f t="shared" si="63"/>
        <v>0</v>
      </c>
      <c r="CS80" s="198">
        <f t="shared" si="74"/>
        <v>0</v>
      </c>
      <c r="CT80" s="233" t="str">
        <f t="shared" si="64"/>
        <v>F</v>
      </c>
      <c r="CU80" s="233"/>
      <c r="CV80" s="233"/>
      <c r="CW80" s="233"/>
      <c r="CX80" s="233"/>
      <c r="CY80" s="233"/>
      <c r="CZ80" s="348" t="str">
        <f t="shared" si="65"/>
        <v/>
      </c>
      <c r="DA80" s="348">
        <v>69</v>
      </c>
      <c r="EA80" s="233"/>
      <c r="EB80" s="233"/>
      <c r="EC80" s="233"/>
      <c r="ED80" s="233"/>
      <c r="EE80" s="233"/>
      <c r="EF80" s="233"/>
      <c r="EG80" s="233"/>
      <c r="EH80" s="233">
        <f t="shared" si="66"/>
        <v>0</v>
      </c>
      <c r="EI80" s="233">
        <f t="shared" si="67"/>
        <v>0</v>
      </c>
      <c r="EJ80" s="233">
        <f t="shared" si="68"/>
        <v>0</v>
      </c>
      <c r="EK80" s="233">
        <f t="shared" si="69"/>
        <v>0</v>
      </c>
      <c r="EL80" s="233">
        <f t="shared" si="70"/>
        <v>0</v>
      </c>
      <c r="ES80" s="198">
        <f t="shared" si="56"/>
        <v>0</v>
      </c>
      <c r="ET80" s="198">
        <f t="shared" si="56"/>
        <v>0</v>
      </c>
      <c r="EU80" s="198">
        <f t="shared" si="56"/>
        <v>0</v>
      </c>
      <c r="EV80" s="198">
        <f t="shared" si="56"/>
        <v>0</v>
      </c>
      <c r="EW80" s="198">
        <f t="shared" si="56"/>
        <v>0</v>
      </c>
      <c r="EX80" s="198">
        <f t="shared" si="56"/>
        <v>0</v>
      </c>
      <c r="EY80" s="198">
        <f t="shared" si="56"/>
        <v>0</v>
      </c>
      <c r="EZ80" s="198">
        <f t="shared" si="56"/>
        <v>0</v>
      </c>
      <c r="FA80" s="198">
        <f t="shared" si="56"/>
        <v>0</v>
      </c>
      <c r="FB80" s="198">
        <f t="shared" si="56"/>
        <v>0</v>
      </c>
      <c r="FC80" s="198">
        <f t="shared" si="56"/>
        <v>0</v>
      </c>
      <c r="FD80" s="198">
        <f t="shared" si="56"/>
        <v>0</v>
      </c>
      <c r="FE80" s="198">
        <f t="shared" si="56"/>
        <v>0</v>
      </c>
      <c r="FF80" s="198">
        <f t="shared" si="56"/>
        <v>0</v>
      </c>
      <c r="FG80" s="198">
        <f t="shared" si="56"/>
        <v>0</v>
      </c>
      <c r="FH80" s="198"/>
      <c r="FJ80" s="233">
        <f t="shared" si="57"/>
        <v>0</v>
      </c>
      <c r="FK80" s="233">
        <f t="shared" si="57"/>
        <v>0</v>
      </c>
      <c r="FL80" s="233">
        <f t="shared" si="57"/>
        <v>0</v>
      </c>
      <c r="FM80" s="233">
        <f t="shared" si="57"/>
        <v>0</v>
      </c>
      <c r="FN80" s="233">
        <f t="shared" si="57"/>
        <v>0</v>
      </c>
      <c r="FO80" s="233">
        <f t="shared" si="57"/>
        <v>0</v>
      </c>
      <c r="FP80" s="233">
        <f t="shared" si="57"/>
        <v>0</v>
      </c>
      <c r="FQ80" s="233">
        <f t="shared" si="57"/>
        <v>0</v>
      </c>
      <c r="FR80" s="233">
        <f t="shared" si="57"/>
        <v>0</v>
      </c>
      <c r="FS80" s="233">
        <f t="shared" si="57"/>
        <v>0</v>
      </c>
      <c r="FT80" s="233">
        <f t="shared" si="58"/>
        <v>0</v>
      </c>
      <c r="FU80" s="233">
        <f t="shared" si="58"/>
        <v>0</v>
      </c>
      <c r="FV80" s="233">
        <f t="shared" si="58"/>
        <v>0</v>
      </c>
      <c r="FW80" s="233">
        <f t="shared" si="58"/>
        <v>0</v>
      </c>
      <c r="FX80" s="233">
        <f t="shared" si="58"/>
        <v>0</v>
      </c>
      <c r="FY80" s="233">
        <f t="shared" si="58"/>
        <v>0</v>
      </c>
      <c r="FZ80" s="233">
        <f t="shared" si="58"/>
        <v>0</v>
      </c>
      <c r="GA80" s="233">
        <f t="shared" si="58"/>
        <v>0</v>
      </c>
      <c r="GB80" s="233">
        <f t="shared" si="58"/>
        <v>0</v>
      </c>
      <c r="GC80" s="216">
        <f t="shared" si="59"/>
        <v>0</v>
      </c>
      <c r="GD80" s="216">
        <f t="shared" si="59"/>
        <v>0</v>
      </c>
      <c r="GE80" s="216">
        <f t="shared" si="59"/>
        <v>0</v>
      </c>
      <c r="GF80" s="216">
        <f t="shared" si="59"/>
        <v>0</v>
      </c>
      <c r="GG80" s="216">
        <f t="shared" si="59"/>
        <v>0</v>
      </c>
      <c r="GH80" s="216">
        <f t="shared" si="59"/>
        <v>0</v>
      </c>
      <c r="GI80" s="216">
        <f t="shared" si="59"/>
        <v>0</v>
      </c>
      <c r="GJ80" s="216">
        <f t="shared" si="59"/>
        <v>0</v>
      </c>
    </row>
    <row r="81" spans="1:192" s="10" customFormat="1" x14ac:dyDescent="0.25">
      <c r="A81" s="370" t="str">
        <f t="shared" si="71"/>
        <v/>
      </c>
      <c r="B81" s="224" t="s">
        <v>149</v>
      </c>
      <c r="C81" s="224"/>
      <c r="D81" s="224"/>
      <c r="E81" s="224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31"/>
      <c r="BP81" s="231"/>
      <c r="BQ81" s="231"/>
      <c r="BR81" s="232"/>
      <c r="BS81" s="232"/>
      <c r="BT81" s="232"/>
      <c r="BU81" s="232"/>
      <c r="BV81" s="232"/>
      <c r="BW81" s="232"/>
      <c r="BX81" s="232"/>
      <c r="BY81" s="232"/>
      <c r="BZ81" s="232"/>
      <c r="CA81" s="232"/>
      <c r="CB81" s="232"/>
      <c r="CC81" s="232"/>
      <c r="CD81" s="232"/>
      <c r="CE81" s="232"/>
      <c r="CF81" s="232"/>
      <c r="CG81" s="232"/>
      <c r="CH81" s="232"/>
      <c r="CI81" s="232"/>
      <c r="CJ81" s="232"/>
      <c r="CK81" s="295"/>
      <c r="CL81" s="349"/>
      <c r="CM81" s="359" t="str">
        <f t="shared" si="72"/>
        <v>X</v>
      </c>
      <c r="CN81" s="2">
        <f t="shared" si="60"/>
        <v>0</v>
      </c>
      <c r="CO81" s="215">
        <f t="shared" si="73"/>
        <v>0</v>
      </c>
      <c r="CP81" s="198">
        <f t="shared" si="61"/>
        <v>0</v>
      </c>
      <c r="CQ81" s="198">
        <f t="shared" si="62"/>
        <v>0</v>
      </c>
      <c r="CR81" s="198">
        <f t="shared" si="63"/>
        <v>0</v>
      </c>
      <c r="CS81" s="198">
        <f t="shared" si="74"/>
        <v>0</v>
      </c>
      <c r="CT81" s="233" t="str">
        <f t="shared" si="64"/>
        <v>F</v>
      </c>
      <c r="CU81" s="233"/>
      <c r="CV81" s="233"/>
      <c r="CW81" s="233"/>
      <c r="CX81" s="233"/>
      <c r="CY81" s="233"/>
      <c r="CZ81" s="348" t="str">
        <f t="shared" si="65"/>
        <v/>
      </c>
      <c r="DA81" s="348">
        <v>70</v>
      </c>
      <c r="EA81" s="233"/>
      <c r="EB81" s="233"/>
      <c r="EC81" s="233"/>
      <c r="ED81" s="233"/>
      <c r="EE81" s="233"/>
      <c r="EF81" s="233"/>
      <c r="EG81" s="233"/>
      <c r="EH81" s="233">
        <f t="shared" si="66"/>
        <v>0</v>
      </c>
      <c r="EI81" s="233">
        <f t="shared" si="67"/>
        <v>0</v>
      </c>
      <c r="EJ81" s="233">
        <f t="shared" si="68"/>
        <v>0</v>
      </c>
      <c r="EK81" s="233">
        <f t="shared" si="69"/>
        <v>0</v>
      </c>
      <c r="EL81" s="233">
        <f t="shared" si="70"/>
        <v>0</v>
      </c>
      <c r="ES81" s="198">
        <f t="shared" si="56"/>
        <v>0</v>
      </c>
      <c r="ET81" s="198">
        <f t="shared" si="56"/>
        <v>0</v>
      </c>
      <c r="EU81" s="198">
        <f t="shared" si="56"/>
        <v>0</v>
      </c>
      <c r="EV81" s="198">
        <f t="shared" si="56"/>
        <v>0</v>
      </c>
      <c r="EW81" s="198">
        <f t="shared" si="56"/>
        <v>0</v>
      </c>
      <c r="EX81" s="198">
        <f t="shared" si="56"/>
        <v>0</v>
      </c>
      <c r="EY81" s="198">
        <f t="shared" si="56"/>
        <v>0</v>
      </c>
      <c r="EZ81" s="198">
        <f t="shared" si="56"/>
        <v>0</v>
      </c>
      <c r="FA81" s="198">
        <f t="shared" si="56"/>
        <v>0</v>
      </c>
      <c r="FB81" s="198">
        <f t="shared" si="56"/>
        <v>0</v>
      </c>
      <c r="FC81" s="198">
        <f t="shared" si="56"/>
        <v>0</v>
      </c>
      <c r="FD81" s="198">
        <f t="shared" si="56"/>
        <v>0</v>
      </c>
      <c r="FE81" s="198">
        <f t="shared" si="56"/>
        <v>0</v>
      </c>
      <c r="FF81" s="198">
        <f t="shared" si="56"/>
        <v>0</v>
      </c>
      <c r="FG81" s="198">
        <f t="shared" si="56"/>
        <v>0</v>
      </c>
      <c r="FH81" s="198"/>
      <c r="FJ81" s="233">
        <f t="shared" si="57"/>
        <v>0</v>
      </c>
      <c r="FK81" s="233">
        <f t="shared" si="57"/>
        <v>0</v>
      </c>
      <c r="FL81" s="233">
        <f t="shared" si="57"/>
        <v>0</v>
      </c>
      <c r="FM81" s="233">
        <f t="shared" si="57"/>
        <v>0</v>
      </c>
      <c r="FN81" s="233">
        <f t="shared" si="57"/>
        <v>0</v>
      </c>
      <c r="FO81" s="233">
        <f t="shared" si="57"/>
        <v>0</v>
      </c>
      <c r="FP81" s="233">
        <f t="shared" si="57"/>
        <v>0</v>
      </c>
      <c r="FQ81" s="233">
        <f t="shared" si="57"/>
        <v>0</v>
      </c>
      <c r="FR81" s="233">
        <f t="shared" si="57"/>
        <v>0</v>
      </c>
      <c r="FS81" s="233">
        <f t="shared" si="57"/>
        <v>0</v>
      </c>
      <c r="FT81" s="233">
        <f t="shared" si="58"/>
        <v>0</v>
      </c>
      <c r="FU81" s="233">
        <f t="shared" si="58"/>
        <v>0</v>
      </c>
      <c r="FV81" s="233">
        <f t="shared" si="58"/>
        <v>0</v>
      </c>
      <c r="FW81" s="233">
        <f t="shared" si="58"/>
        <v>0</v>
      </c>
      <c r="FX81" s="233">
        <f t="shared" si="58"/>
        <v>0</v>
      </c>
      <c r="FY81" s="233">
        <f t="shared" si="58"/>
        <v>0</v>
      </c>
      <c r="FZ81" s="233">
        <f t="shared" si="58"/>
        <v>0</v>
      </c>
      <c r="GA81" s="233">
        <f t="shared" si="58"/>
        <v>0</v>
      </c>
      <c r="GB81" s="233">
        <f t="shared" si="58"/>
        <v>0</v>
      </c>
      <c r="GC81" s="216">
        <f t="shared" si="59"/>
        <v>0</v>
      </c>
      <c r="GD81" s="216">
        <f t="shared" si="59"/>
        <v>0</v>
      </c>
      <c r="GE81" s="216">
        <f t="shared" si="59"/>
        <v>0</v>
      </c>
      <c r="GF81" s="216">
        <f t="shared" si="59"/>
        <v>0</v>
      </c>
      <c r="GG81" s="216">
        <f t="shared" si="59"/>
        <v>0</v>
      </c>
      <c r="GH81" s="216">
        <f t="shared" si="59"/>
        <v>0</v>
      </c>
      <c r="GI81" s="216">
        <f t="shared" si="59"/>
        <v>0</v>
      </c>
      <c r="GJ81" s="216">
        <f t="shared" si="59"/>
        <v>0</v>
      </c>
    </row>
    <row r="82" spans="1:192" s="10" customFormat="1" x14ac:dyDescent="0.25">
      <c r="A82" s="370" t="str">
        <f t="shared" si="71"/>
        <v/>
      </c>
      <c r="B82" s="224" t="s">
        <v>150</v>
      </c>
      <c r="C82" s="224"/>
      <c r="D82" s="224"/>
      <c r="E82" s="224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31"/>
      <c r="BP82" s="231"/>
      <c r="BQ82" s="231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95"/>
      <c r="CL82" s="349"/>
      <c r="CM82" s="359" t="str">
        <f t="shared" si="72"/>
        <v>X</v>
      </c>
      <c r="CN82" s="2">
        <f t="shared" si="60"/>
        <v>0</v>
      </c>
      <c r="CO82" s="215">
        <f t="shared" si="73"/>
        <v>0</v>
      </c>
      <c r="CP82" s="198">
        <f t="shared" si="61"/>
        <v>0</v>
      </c>
      <c r="CQ82" s="198">
        <f t="shared" si="62"/>
        <v>0</v>
      </c>
      <c r="CR82" s="198">
        <f t="shared" si="63"/>
        <v>0</v>
      </c>
      <c r="CS82" s="198">
        <f t="shared" si="74"/>
        <v>0</v>
      </c>
      <c r="CT82" s="233" t="str">
        <f t="shared" si="64"/>
        <v>F</v>
      </c>
      <c r="CU82" s="233"/>
      <c r="CV82" s="233"/>
      <c r="CW82" s="233"/>
      <c r="CX82" s="233"/>
      <c r="CY82" s="233"/>
      <c r="CZ82" s="348" t="str">
        <f t="shared" si="65"/>
        <v/>
      </c>
      <c r="DA82" s="348">
        <v>71</v>
      </c>
      <c r="EA82" s="233"/>
      <c r="EB82" s="233"/>
      <c r="EC82" s="233"/>
      <c r="ED82" s="233"/>
      <c r="EE82" s="233"/>
      <c r="EF82" s="233"/>
      <c r="EG82" s="233"/>
      <c r="EH82" s="233">
        <f t="shared" si="66"/>
        <v>0</v>
      </c>
      <c r="EI82" s="233">
        <f t="shared" si="67"/>
        <v>0</v>
      </c>
      <c r="EJ82" s="233">
        <f t="shared" si="68"/>
        <v>0</v>
      </c>
      <c r="EK82" s="233">
        <f t="shared" si="69"/>
        <v>0</v>
      </c>
      <c r="EL82" s="233">
        <f t="shared" si="70"/>
        <v>0</v>
      </c>
      <c r="ES82" s="198">
        <f t="shared" ref="ES82:FG91" si="75">SUMIF($F$10:$CM$10,ES$10,$F82:$CM82)</f>
        <v>0</v>
      </c>
      <c r="ET82" s="198">
        <f t="shared" si="75"/>
        <v>0</v>
      </c>
      <c r="EU82" s="198">
        <f t="shared" si="75"/>
        <v>0</v>
      </c>
      <c r="EV82" s="198">
        <f t="shared" si="75"/>
        <v>0</v>
      </c>
      <c r="EW82" s="198">
        <f t="shared" si="75"/>
        <v>0</v>
      </c>
      <c r="EX82" s="198">
        <f t="shared" si="75"/>
        <v>0</v>
      </c>
      <c r="EY82" s="198">
        <f t="shared" si="75"/>
        <v>0</v>
      </c>
      <c r="EZ82" s="198">
        <f t="shared" si="75"/>
        <v>0</v>
      </c>
      <c r="FA82" s="198">
        <f t="shared" si="75"/>
        <v>0</v>
      </c>
      <c r="FB82" s="198">
        <f t="shared" si="75"/>
        <v>0</v>
      </c>
      <c r="FC82" s="198">
        <f t="shared" si="75"/>
        <v>0</v>
      </c>
      <c r="FD82" s="198">
        <f t="shared" si="75"/>
        <v>0</v>
      </c>
      <c r="FE82" s="198">
        <f t="shared" si="75"/>
        <v>0</v>
      </c>
      <c r="FF82" s="198">
        <f t="shared" si="75"/>
        <v>0</v>
      </c>
      <c r="FG82" s="198">
        <f t="shared" si="75"/>
        <v>0</v>
      </c>
      <c r="FH82" s="198"/>
      <c r="FJ82" s="233">
        <f t="shared" ref="FJ82:FS91" si="76">SUMIF($F$5:$CM$5,FJ$11,$F82:$CM82)</f>
        <v>0</v>
      </c>
      <c r="FK82" s="233">
        <f t="shared" si="76"/>
        <v>0</v>
      </c>
      <c r="FL82" s="233">
        <f t="shared" si="76"/>
        <v>0</v>
      </c>
      <c r="FM82" s="233">
        <f t="shared" si="76"/>
        <v>0</v>
      </c>
      <c r="FN82" s="233">
        <f t="shared" si="76"/>
        <v>0</v>
      </c>
      <c r="FO82" s="233">
        <f t="shared" si="76"/>
        <v>0</v>
      </c>
      <c r="FP82" s="233">
        <f t="shared" si="76"/>
        <v>0</v>
      </c>
      <c r="FQ82" s="233">
        <f t="shared" si="76"/>
        <v>0</v>
      </c>
      <c r="FR82" s="233">
        <f t="shared" si="76"/>
        <v>0</v>
      </c>
      <c r="FS82" s="233">
        <f t="shared" si="76"/>
        <v>0</v>
      </c>
      <c r="FT82" s="233">
        <f t="shared" ref="FT82:GB91" si="77">SUMIF($F$5:$CM$5,FT$11,$F82:$CM82)</f>
        <v>0</v>
      </c>
      <c r="FU82" s="233">
        <f t="shared" si="77"/>
        <v>0</v>
      </c>
      <c r="FV82" s="233">
        <f t="shared" si="77"/>
        <v>0</v>
      </c>
      <c r="FW82" s="233">
        <f t="shared" si="77"/>
        <v>0</v>
      </c>
      <c r="FX82" s="233">
        <f t="shared" si="77"/>
        <v>0</v>
      </c>
      <c r="FY82" s="233">
        <f t="shared" si="77"/>
        <v>0</v>
      </c>
      <c r="FZ82" s="233">
        <f t="shared" si="77"/>
        <v>0</v>
      </c>
      <c r="GA82" s="233">
        <f t="shared" si="77"/>
        <v>0</v>
      </c>
      <c r="GB82" s="233">
        <f t="shared" si="77"/>
        <v>0</v>
      </c>
      <c r="GC82" s="216">
        <f t="shared" ref="GC82:GJ91" si="78">SUMIF($F$6:$CM$6,GC$11,$F82:$CM82)</f>
        <v>0</v>
      </c>
      <c r="GD82" s="216">
        <f t="shared" si="78"/>
        <v>0</v>
      </c>
      <c r="GE82" s="216">
        <f t="shared" si="78"/>
        <v>0</v>
      </c>
      <c r="GF82" s="216">
        <f t="shared" si="78"/>
        <v>0</v>
      </c>
      <c r="GG82" s="216">
        <f t="shared" si="78"/>
        <v>0</v>
      </c>
      <c r="GH82" s="216">
        <f t="shared" si="78"/>
        <v>0</v>
      </c>
      <c r="GI82" s="216">
        <f t="shared" si="78"/>
        <v>0</v>
      </c>
      <c r="GJ82" s="216">
        <f t="shared" si="78"/>
        <v>0</v>
      </c>
    </row>
    <row r="83" spans="1:192" s="10" customFormat="1" x14ac:dyDescent="0.25">
      <c r="A83" s="370" t="str">
        <f t="shared" si="71"/>
        <v/>
      </c>
      <c r="B83" s="224" t="s">
        <v>151</v>
      </c>
      <c r="C83" s="224"/>
      <c r="D83" s="224"/>
      <c r="E83" s="224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31"/>
      <c r="BP83" s="231"/>
      <c r="BQ83" s="231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95"/>
      <c r="CL83" s="349"/>
      <c r="CM83" s="359" t="str">
        <f t="shared" si="72"/>
        <v>X</v>
      </c>
      <c r="CN83" s="2">
        <f t="shared" si="60"/>
        <v>0</v>
      </c>
      <c r="CO83" s="215">
        <f t="shared" si="73"/>
        <v>0</v>
      </c>
      <c r="CP83" s="198">
        <f t="shared" si="61"/>
        <v>0</v>
      </c>
      <c r="CQ83" s="198">
        <f t="shared" si="62"/>
        <v>0</v>
      </c>
      <c r="CR83" s="198">
        <f t="shared" si="63"/>
        <v>0</v>
      </c>
      <c r="CS83" s="198">
        <f t="shared" si="74"/>
        <v>0</v>
      </c>
      <c r="CT83" s="233" t="str">
        <f t="shared" si="64"/>
        <v>F</v>
      </c>
      <c r="CU83" s="233"/>
      <c r="CV83" s="233"/>
      <c r="CW83" s="233"/>
      <c r="CX83" s="233"/>
      <c r="CY83" s="233"/>
      <c r="CZ83" s="348" t="str">
        <f t="shared" si="65"/>
        <v/>
      </c>
      <c r="DA83" s="348">
        <v>72</v>
      </c>
      <c r="EA83" s="233"/>
      <c r="EB83" s="233"/>
      <c r="EC83" s="233"/>
      <c r="ED83" s="233"/>
      <c r="EE83" s="233"/>
      <c r="EF83" s="233"/>
      <c r="EG83" s="233"/>
      <c r="EH83" s="233">
        <f t="shared" si="66"/>
        <v>0</v>
      </c>
      <c r="EI83" s="233">
        <f t="shared" si="67"/>
        <v>0</v>
      </c>
      <c r="EJ83" s="233">
        <f t="shared" si="68"/>
        <v>0</v>
      </c>
      <c r="EK83" s="233">
        <f t="shared" si="69"/>
        <v>0</v>
      </c>
      <c r="EL83" s="233">
        <f t="shared" si="70"/>
        <v>0</v>
      </c>
      <c r="ES83" s="198">
        <f t="shared" si="75"/>
        <v>0</v>
      </c>
      <c r="ET83" s="198">
        <f t="shared" si="75"/>
        <v>0</v>
      </c>
      <c r="EU83" s="198">
        <f t="shared" si="75"/>
        <v>0</v>
      </c>
      <c r="EV83" s="198">
        <f t="shared" si="75"/>
        <v>0</v>
      </c>
      <c r="EW83" s="198">
        <f t="shared" si="75"/>
        <v>0</v>
      </c>
      <c r="EX83" s="198">
        <f t="shared" si="75"/>
        <v>0</v>
      </c>
      <c r="EY83" s="198">
        <f t="shared" si="75"/>
        <v>0</v>
      </c>
      <c r="EZ83" s="198">
        <f t="shared" si="75"/>
        <v>0</v>
      </c>
      <c r="FA83" s="198">
        <f t="shared" si="75"/>
        <v>0</v>
      </c>
      <c r="FB83" s="198">
        <f t="shared" si="75"/>
        <v>0</v>
      </c>
      <c r="FC83" s="198">
        <f t="shared" si="75"/>
        <v>0</v>
      </c>
      <c r="FD83" s="198">
        <f t="shared" si="75"/>
        <v>0</v>
      </c>
      <c r="FE83" s="198">
        <f t="shared" si="75"/>
        <v>0</v>
      </c>
      <c r="FF83" s="198">
        <f t="shared" si="75"/>
        <v>0</v>
      </c>
      <c r="FG83" s="198">
        <f t="shared" si="75"/>
        <v>0</v>
      </c>
      <c r="FH83" s="198"/>
      <c r="FJ83" s="233">
        <f t="shared" si="76"/>
        <v>0</v>
      </c>
      <c r="FK83" s="233">
        <f t="shared" si="76"/>
        <v>0</v>
      </c>
      <c r="FL83" s="233">
        <f t="shared" si="76"/>
        <v>0</v>
      </c>
      <c r="FM83" s="233">
        <f t="shared" si="76"/>
        <v>0</v>
      </c>
      <c r="FN83" s="233">
        <f t="shared" si="76"/>
        <v>0</v>
      </c>
      <c r="FO83" s="233">
        <f t="shared" si="76"/>
        <v>0</v>
      </c>
      <c r="FP83" s="233">
        <f t="shared" si="76"/>
        <v>0</v>
      </c>
      <c r="FQ83" s="233">
        <f t="shared" si="76"/>
        <v>0</v>
      </c>
      <c r="FR83" s="233">
        <f t="shared" si="76"/>
        <v>0</v>
      </c>
      <c r="FS83" s="233">
        <f t="shared" si="76"/>
        <v>0</v>
      </c>
      <c r="FT83" s="233">
        <f t="shared" si="77"/>
        <v>0</v>
      </c>
      <c r="FU83" s="233">
        <f t="shared" si="77"/>
        <v>0</v>
      </c>
      <c r="FV83" s="233">
        <f t="shared" si="77"/>
        <v>0</v>
      </c>
      <c r="FW83" s="233">
        <f t="shared" si="77"/>
        <v>0</v>
      </c>
      <c r="FX83" s="233">
        <f t="shared" si="77"/>
        <v>0</v>
      </c>
      <c r="FY83" s="233">
        <f t="shared" si="77"/>
        <v>0</v>
      </c>
      <c r="FZ83" s="233">
        <f t="shared" si="77"/>
        <v>0</v>
      </c>
      <c r="GA83" s="233">
        <f t="shared" si="77"/>
        <v>0</v>
      </c>
      <c r="GB83" s="233">
        <f t="shared" si="77"/>
        <v>0</v>
      </c>
      <c r="GC83" s="216">
        <f t="shared" si="78"/>
        <v>0</v>
      </c>
      <c r="GD83" s="216">
        <f t="shared" si="78"/>
        <v>0</v>
      </c>
      <c r="GE83" s="216">
        <f t="shared" si="78"/>
        <v>0</v>
      </c>
      <c r="GF83" s="216">
        <f t="shared" si="78"/>
        <v>0</v>
      </c>
      <c r="GG83" s="216">
        <f t="shared" si="78"/>
        <v>0</v>
      </c>
      <c r="GH83" s="216">
        <f t="shared" si="78"/>
        <v>0</v>
      </c>
      <c r="GI83" s="216">
        <f t="shared" si="78"/>
        <v>0</v>
      </c>
      <c r="GJ83" s="216">
        <f t="shared" si="78"/>
        <v>0</v>
      </c>
    </row>
    <row r="84" spans="1:192" s="10" customFormat="1" x14ac:dyDescent="0.25">
      <c r="A84" s="370" t="str">
        <f t="shared" si="71"/>
        <v/>
      </c>
      <c r="B84" s="224" t="s">
        <v>152</v>
      </c>
      <c r="C84" s="224"/>
      <c r="D84" s="224"/>
      <c r="E84" s="224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31"/>
      <c r="BP84" s="231"/>
      <c r="BQ84" s="231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95"/>
      <c r="CL84" s="349"/>
      <c r="CM84" s="359" t="str">
        <f t="shared" si="72"/>
        <v>X</v>
      </c>
      <c r="CN84" s="2">
        <f t="shared" si="60"/>
        <v>0</v>
      </c>
      <c r="CO84" s="215">
        <f t="shared" si="73"/>
        <v>0</v>
      </c>
      <c r="CP84" s="198">
        <f t="shared" si="61"/>
        <v>0</v>
      </c>
      <c r="CQ84" s="198">
        <f t="shared" si="62"/>
        <v>0</v>
      </c>
      <c r="CR84" s="198">
        <f t="shared" si="63"/>
        <v>0</v>
      </c>
      <c r="CS84" s="198">
        <f t="shared" si="74"/>
        <v>0</v>
      </c>
      <c r="CT84" s="233" t="str">
        <f t="shared" si="64"/>
        <v>F</v>
      </c>
      <c r="CU84" s="233"/>
      <c r="CV84" s="233"/>
      <c r="CW84" s="233"/>
      <c r="CX84" s="233"/>
      <c r="CY84" s="233"/>
      <c r="CZ84" s="348" t="str">
        <f t="shared" si="65"/>
        <v/>
      </c>
      <c r="DA84" s="348">
        <v>73</v>
      </c>
      <c r="EA84" s="233"/>
      <c r="EB84" s="233"/>
      <c r="EC84" s="233"/>
      <c r="ED84" s="233"/>
      <c r="EE84" s="233"/>
      <c r="EF84" s="233"/>
      <c r="EG84" s="233"/>
      <c r="EH84" s="233">
        <f t="shared" si="66"/>
        <v>0</v>
      </c>
      <c r="EI84" s="233">
        <f t="shared" si="67"/>
        <v>0</v>
      </c>
      <c r="EJ84" s="233">
        <f t="shared" si="68"/>
        <v>0</v>
      </c>
      <c r="EK84" s="233">
        <f t="shared" si="69"/>
        <v>0</v>
      </c>
      <c r="EL84" s="233">
        <f t="shared" si="70"/>
        <v>0</v>
      </c>
      <c r="ES84" s="198">
        <f t="shared" si="75"/>
        <v>0</v>
      </c>
      <c r="ET84" s="198">
        <f t="shared" si="75"/>
        <v>0</v>
      </c>
      <c r="EU84" s="198">
        <f t="shared" si="75"/>
        <v>0</v>
      </c>
      <c r="EV84" s="198">
        <f t="shared" si="75"/>
        <v>0</v>
      </c>
      <c r="EW84" s="198">
        <f t="shared" si="75"/>
        <v>0</v>
      </c>
      <c r="EX84" s="198">
        <f t="shared" si="75"/>
        <v>0</v>
      </c>
      <c r="EY84" s="198">
        <f t="shared" si="75"/>
        <v>0</v>
      </c>
      <c r="EZ84" s="198">
        <f t="shared" si="75"/>
        <v>0</v>
      </c>
      <c r="FA84" s="198">
        <f t="shared" si="75"/>
        <v>0</v>
      </c>
      <c r="FB84" s="198">
        <f t="shared" si="75"/>
        <v>0</v>
      </c>
      <c r="FC84" s="198">
        <f t="shared" si="75"/>
        <v>0</v>
      </c>
      <c r="FD84" s="198">
        <f t="shared" si="75"/>
        <v>0</v>
      </c>
      <c r="FE84" s="198">
        <f t="shared" si="75"/>
        <v>0</v>
      </c>
      <c r="FF84" s="198">
        <f t="shared" si="75"/>
        <v>0</v>
      </c>
      <c r="FG84" s="198">
        <f t="shared" si="75"/>
        <v>0</v>
      </c>
      <c r="FH84" s="198"/>
      <c r="FJ84" s="233">
        <f t="shared" si="76"/>
        <v>0</v>
      </c>
      <c r="FK84" s="233">
        <f t="shared" si="76"/>
        <v>0</v>
      </c>
      <c r="FL84" s="233">
        <f t="shared" si="76"/>
        <v>0</v>
      </c>
      <c r="FM84" s="233">
        <f t="shared" si="76"/>
        <v>0</v>
      </c>
      <c r="FN84" s="233">
        <f t="shared" si="76"/>
        <v>0</v>
      </c>
      <c r="FO84" s="233">
        <f t="shared" si="76"/>
        <v>0</v>
      </c>
      <c r="FP84" s="233">
        <f t="shared" si="76"/>
        <v>0</v>
      </c>
      <c r="FQ84" s="233">
        <f t="shared" si="76"/>
        <v>0</v>
      </c>
      <c r="FR84" s="233">
        <f t="shared" si="76"/>
        <v>0</v>
      </c>
      <c r="FS84" s="233">
        <f t="shared" si="76"/>
        <v>0</v>
      </c>
      <c r="FT84" s="233">
        <f t="shared" si="77"/>
        <v>0</v>
      </c>
      <c r="FU84" s="233">
        <f t="shared" si="77"/>
        <v>0</v>
      </c>
      <c r="FV84" s="233">
        <f t="shared" si="77"/>
        <v>0</v>
      </c>
      <c r="FW84" s="233">
        <f t="shared" si="77"/>
        <v>0</v>
      </c>
      <c r="FX84" s="233">
        <f t="shared" si="77"/>
        <v>0</v>
      </c>
      <c r="FY84" s="233">
        <f t="shared" si="77"/>
        <v>0</v>
      </c>
      <c r="FZ84" s="233">
        <f t="shared" si="77"/>
        <v>0</v>
      </c>
      <c r="GA84" s="233">
        <f t="shared" si="77"/>
        <v>0</v>
      </c>
      <c r="GB84" s="233">
        <f t="shared" si="77"/>
        <v>0</v>
      </c>
      <c r="GC84" s="216">
        <f t="shared" si="78"/>
        <v>0</v>
      </c>
      <c r="GD84" s="216">
        <f t="shared" si="78"/>
        <v>0</v>
      </c>
      <c r="GE84" s="216">
        <f t="shared" si="78"/>
        <v>0</v>
      </c>
      <c r="GF84" s="216">
        <f t="shared" si="78"/>
        <v>0</v>
      </c>
      <c r="GG84" s="216">
        <f t="shared" si="78"/>
        <v>0</v>
      </c>
      <c r="GH84" s="216">
        <f t="shared" si="78"/>
        <v>0</v>
      </c>
      <c r="GI84" s="216">
        <f t="shared" si="78"/>
        <v>0</v>
      </c>
      <c r="GJ84" s="216">
        <f t="shared" si="78"/>
        <v>0</v>
      </c>
    </row>
    <row r="85" spans="1:192" s="10" customFormat="1" x14ac:dyDescent="0.25">
      <c r="A85" s="370" t="str">
        <f t="shared" si="71"/>
        <v/>
      </c>
      <c r="B85" s="224" t="s">
        <v>153</v>
      </c>
      <c r="C85" s="224"/>
      <c r="D85" s="224"/>
      <c r="E85" s="224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31"/>
      <c r="BP85" s="231"/>
      <c r="BQ85" s="231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95"/>
      <c r="CL85" s="349"/>
      <c r="CM85" s="359" t="str">
        <f t="shared" si="72"/>
        <v>X</v>
      </c>
      <c r="CN85" s="2">
        <f t="shared" si="60"/>
        <v>0</v>
      </c>
      <c r="CO85" s="215">
        <f t="shared" si="73"/>
        <v>0</v>
      </c>
      <c r="CP85" s="198">
        <f t="shared" si="61"/>
        <v>0</v>
      </c>
      <c r="CQ85" s="198">
        <f t="shared" si="62"/>
        <v>0</v>
      </c>
      <c r="CR85" s="198">
        <f t="shared" si="63"/>
        <v>0</v>
      </c>
      <c r="CS85" s="198">
        <f t="shared" si="74"/>
        <v>0</v>
      </c>
      <c r="CT85" s="233" t="str">
        <f t="shared" si="64"/>
        <v>F</v>
      </c>
      <c r="CU85" s="233"/>
      <c r="CV85" s="233"/>
      <c r="CW85" s="233"/>
      <c r="CX85" s="233"/>
      <c r="CY85" s="233"/>
      <c r="CZ85" s="348" t="str">
        <f t="shared" si="65"/>
        <v/>
      </c>
      <c r="DA85" s="348">
        <v>74</v>
      </c>
      <c r="EA85" s="233"/>
      <c r="EB85" s="233"/>
      <c r="EC85" s="233"/>
      <c r="ED85" s="233"/>
      <c r="EE85" s="233"/>
      <c r="EF85" s="233"/>
      <c r="EG85" s="233"/>
      <c r="EH85" s="233">
        <f t="shared" si="66"/>
        <v>0</v>
      </c>
      <c r="EI85" s="233">
        <f t="shared" si="67"/>
        <v>0</v>
      </c>
      <c r="EJ85" s="233">
        <f t="shared" si="68"/>
        <v>0</v>
      </c>
      <c r="EK85" s="233">
        <f t="shared" si="69"/>
        <v>0</v>
      </c>
      <c r="EL85" s="233">
        <f t="shared" si="70"/>
        <v>0</v>
      </c>
      <c r="ES85" s="198">
        <f t="shared" si="75"/>
        <v>0</v>
      </c>
      <c r="ET85" s="198">
        <f t="shared" si="75"/>
        <v>0</v>
      </c>
      <c r="EU85" s="198">
        <f t="shared" si="75"/>
        <v>0</v>
      </c>
      <c r="EV85" s="198">
        <f t="shared" si="75"/>
        <v>0</v>
      </c>
      <c r="EW85" s="198">
        <f t="shared" si="75"/>
        <v>0</v>
      </c>
      <c r="EX85" s="198">
        <f t="shared" si="75"/>
        <v>0</v>
      </c>
      <c r="EY85" s="198">
        <f t="shared" si="75"/>
        <v>0</v>
      </c>
      <c r="EZ85" s="198">
        <f t="shared" si="75"/>
        <v>0</v>
      </c>
      <c r="FA85" s="198">
        <f t="shared" si="75"/>
        <v>0</v>
      </c>
      <c r="FB85" s="198">
        <f t="shared" si="75"/>
        <v>0</v>
      </c>
      <c r="FC85" s="198">
        <f t="shared" si="75"/>
        <v>0</v>
      </c>
      <c r="FD85" s="198">
        <f t="shared" si="75"/>
        <v>0</v>
      </c>
      <c r="FE85" s="198">
        <f t="shared" si="75"/>
        <v>0</v>
      </c>
      <c r="FF85" s="198">
        <f t="shared" si="75"/>
        <v>0</v>
      </c>
      <c r="FG85" s="198">
        <f t="shared" si="75"/>
        <v>0</v>
      </c>
      <c r="FH85" s="198"/>
      <c r="FJ85" s="233">
        <f t="shared" si="76"/>
        <v>0</v>
      </c>
      <c r="FK85" s="233">
        <f t="shared" si="76"/>
        <v>0</v>
      </c>
      <c r="FL85" s="233">
        <f t="shared" si="76"/>
        <v>0</v>
      </c>
      <c r="FM85" s="233">
        <f t="shared" si="76"/>
        <v>0</v>
      </c>
      <c r="FN85" s="233">
        <f t="shared" si="76"/>
        <v>0</v>
      </c>
      <c r="FO85" s="233">
        <f t="shared" si="76"/>
        <v>0</v>
      </c>
      <c r="FP85" s="233">
        <f t="shared" si="76"/>
        <v>0</v>
      </c>
      <c r="FQ85" s="233">
        <f t="shared" si="76"/>
        <v>0</v>
      </c>
      <c r="FR85" s="233">
        <f t="shared" si="76"/>
        <v>0</v>
      </c>
      <c r="FS85" s="233">
        <f t="shared" si="76"/>
        <v>0</v>
      </c>
      <c r="FT85" s="233">
        <f t="shared" si="77"/>
        <v>0</v>
      </c>
      <c r="FU85" s="233">
        <f t="shared" si="77"/>
        <v>0</v>
      </c>
      <c r="FV85" s="233">
        <f t="shared" si="77"/>
        <v>0</v>
      </c>
      <c r="FW85" s="233">
        <f t="shared" si="77"/>
        <v>0</v>
      </c>
      <c r="FX85" s="233">
        <f t="shared" si="77"/>
        <v>0</v>
      </c>
      <c r="FY85" s="233">
        <f t="shared" si="77"/>
        <v>0</v>
      </c>
      <c r="FZ85" s="233">
        <f t="shared" si="77"/>
        <v>0</v>
      </c>
      <c r="GA85" s="233">
        <f t="shared" si="77"/>
        <v>0</v>
      </c>
      <c r="GB85" s="233">
        <f t="shared" si="77"/>
        <v>0</v>
      </c>
      <c r="GC85" s="216">
        <f t="shared" si="78"/>
        <v>0</v>
      </c>
      <c r="GD85" s="216">
        <f t="shared" si="78"/>
        <v>0</v>
      </c>
      <c r="GE85" s="216">
        <f t="shared" si="78"/>
        <v>0</v>
      </c>
      <c r="GF85" s="216">
        <f t="shared" si="78"/>
        <v>0</v>
      </c>
      <c r="GG85" s="216">
        <f t="shared" si="78"/>
        <v>0</v>
      </c>
      <c r="GH85" s="216">
        <f t="shared" si="78"/>
        <v>0</v>
      </c>
      <c r="GI85" s="216">
        <f t="shared" si="78"/>
        <v>0</v>
      </c>
      <c r="GJ85" s="216">
        <f t="shared" si="78"/>
        <v>0</v>
      </c>
    </row>
    <row r="86" spans="1:192" s="10" customFormat="1" x14ac:dyDescent="0.25">
      <c r="A86" s="370" t="str">
        <f t="shared" si="71"/>
        <v/>
      </c>
      <c r="B86" s="224" t="s">
        <v>154</v>
      </c>
      <c r="C86" s="224"/>
      <c r="D86" s="224"/>
      <c r="E86" s="224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31"/>
      <c r="BP86" s="231"/>
      <c r="BQ86" s="231"/>
      <c r="BR86" s="232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95"/>
      <c r="CL86" s="349"/>
      <c r="CM86" s="359" t="str">
        <f t="shared" si="72"/>
        <v>X</v>
      </c>
      <c r="CN86" s="2">
        <f t="shared" si="60"/>
        <v>0</v>
      </c>
      <c r="CO86" s="215">
        <f t="shared" si="73"/>
        <v>0</v>
      </c>
      <c r="CP86" s="198">
        <f t="shared" si="61"/>
        <v>0</v>
      </c>
      <c r="CQ86" s="198">
        <f t="shared" si="62"/>
        <v>0</v>
      </c>
      <c r="CR86" s="198">
        <f t="shared" si="63"/>
        <v>0</v>
      </c>
      <c r="CS86" s="198">
        <f t="shared" si="74"/>
        <v>0</v>
      </c>
      <c r="CT86" s="233" t="str">
        <f t="shared" si="64"/>
        <v>F</v>
      </c>
      <c r="CU86" s="233"/>
      <c r="CV86" s="233"/>
      <c r="CW86" s="233"/>
      <c r="CX86" s="233"/>
      <c r="CY86" s="233"/>
      <c r="CZ86" s="348" t="str">
        <f t="shared" si="65"/>
        <v/>
      </c>
      <c r="DA86" s="348">
        <v>75</v>
      </c>
      <c r="EA86" s="233"/>
      <c r="EB86" s="233"/>
      <c r="EC86" s="233"/>
      <c r="ED86" s="233"/>
      <c r="EE86" s="233"/>
      <c r="EF86" s="233"/>
      <c r="EG86" s="233"/>
      <c r="EH86" s="233">
        <f t="shared" si="66"/>
        <v>0</v>
      </c>
      <c r="EI86" s="233">
        <f t="shared" si="67"/>
        <v>0</v>
      </c>
      <c r="EJ86" s="233">
        <f t="shared" si="68"/>
        <v>0</v>
      </c>
      <c r="EK86" s="233">
        <f t="shared" si="69"/>
        <v>0</v>
      </c>
      <c r="EL86" s="233">
        <f t="shared" si="70"/>
        <v>0</v>
      </c>
      <c r="ES86" s="198">
        <f t="shared" si="75"/>
        <v>0</v>
      </c>
      <c r="ET86" s="198">
        <f t="shared" si="75"/>
        <v>0</v>
      </c>
      <c r="EU86" s="198">
        <f t="shared" si="75"/>
        <v>0</v>
      </c>
      <c r="EV86" s="198">
        <f t="shared" si="75"/>
        <v>0</v>
      </c>
      <c r="EW86" s="198">
        <f t="shared" si="75"/>
        <v>0</v>
      </c>
      <c r="EX86" s="198">
        <f t="shared" si="75"/>
        <v>0</v>
      </c>
      <c r="EY86" s="198">
        <f t="shared" si="75"/>
        <v>0</v>
      </c>
      <c r="EZ86" s="198">
        <f t="shared" si="75"/>
        <v>0</v>
      </c>
      <c r="FA86" s="198">
        <f t="shared" si="75"/>
        <v>0</v>
      </c>
      <c r="FB86" s="198">
        <f t="shared" si="75"/>
        <v>0</v>
      </c>
      <c r="FC86" s="198">
        <f t="shared" si="75"/>
        <v>0</v>
      </c>
      <c r="FD86" s="198">
        <f t="shared" si="75"/>
        <v>0</v>
      </c>
      <c r="FE86" s="198">
        <f t="shared" si="75"/>
        <v>0</v>
      </c>
      <c r="FF86" s="198">
        <f t="shared" si="75"/>
        <v>0</v>
      </c>
      <c r="FG86" s="198">
        <f t="shared" si="75"/>
        <v>0</v>
      </c>
      <c r="FH86" s="198"/>
      <c r="FJ86" s="233">
        <f t="shared" si="76"/>
        <v>0</v>
      </c>
      <c r="FK86" s="233">
        <f t="shared" si="76"/>
        <v>0</v>
      </c>
      <c r="FL86" s="233">
        <f t="shared" si="76"/>
        <v>0</v>
      </c>
      <c r="FM86" s="233">
        <f t="shared" si="76"/>
        <v>0</v>
      </c>
      <c r="FN86" s="233">
        <f t="shared" si="76"/>
        <v>0</v>
      </c>
      <c r="FO86" s="233">
        <f t="shared" si="76"/>
        <v>0</v>
      </c>
      <c r="FP86" s="233">
        <f t="shared" si="76"/>
        <v>0</v>
      </c>
      <c r="FQ86" s="233">
        <f t="shared" si="76"/>
        <v>0</v>
      </c>
      <c r="FR86" s="233">
        <f t="shared" si="76"/>
        <v>0</v>
      </c>
      <c r="FS86" s="233">
        <f t="shared" si="76"/>
        <v>0</v>
      </c>
      <c r="FT86" s="233">
        <f t="shared" si="77"/>
        <v>0</v>
      </c>
      <c r="FU86" s="233">
        <f t="shared" si="77"/>
        <v>0</v>
      </c>
      <c r="FV86" s="233">
        <f t="shared" si="77"/>
        <v>0</v>
      </c>
      <c r="FW86" s="233">
        <f t="shared" si="77"/>
        <v>0</v>
      </c>
      <c r="FX86" s="233">
        <f t="shared" si="77"/>
        <v>0</v>
      </c>
      <c r="FY86" s="233">
        <f t="shared" si="77"/>
        <v>0</v>
      </c>
      <c r="FZ86" s="233">
        <f t="shared" si="77"/>
        <v>0</v>
      </c>
      <c r="GA86" s="233">
        <f t="shared" si="77"/>
        <v>0</v>
      </c>
      <c r="GB86" s="233">
        <f t="shared" si="77"/>
        <v>0</v>
      </c>
      <c r="GC86" s="216">
        <f t="shared" si="78"/>
        <v>0</v>
      </c>
      <c r="GD86" s="216">
        <f t="shared" si="78"/>
        <v>0</v>
      </c>
      <c r="GE86" s="216">
        <f t="shared" si="78"/>
        <v>0</v>
      </c>
      <c r="GF86" s="216">
        <f t="shared" si="78"/>
        <v>0</v>
      </c>
      <c r="GG86" s="216">
        <f t="shared" si="78"/>
        <v>0</v>
      </c>
      <c r="GH86" s="216">
        <f t="shared" si="78"/>
        <v>0</v>
      </c>
      <c r="GI86" s="216">
        <f t="shared" si="78"/>
        <v>0</v>
      </c>
      <c r="GJ86" s="216">
        <f t="shared" si="78"/>
        <v>0</v>
      </c>
    </row>
    <row r="87" spans="1:192" s="10" customFormat="1" x14ac:dyDescent="0.25">
      <c r="A87" s="370" t="str">
        <f t="shared" si="71"/>
        <v/>
      </c>
      <c r="B87" s="224" t="s">
        <v>155</v>
      </c>
      <c r="C87" s="224"/>
      <c r="D87" s="224"/>
      <c r="E87" s="224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31"/>
      <c r="BP87" s="231"/>
      <c r="BQ87" s="231"/>
      <c r="BR87" s="232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2"/>
      <c r="CD87" s="232"/>
      <c r="CE87" s="232"/>
      <c r="CF87" s="232"/>
      <c r="CG87" s="232"/>
      <c r="CH87" s="232"/>
      <c r="CI87" s="232"/>
      <c r="CJ87" s="232"/>
      <c r="CK87" s="295"/>
      <c r="CL87" s="349"/>
      <c r="CM87" s="359" t="str">
        <f t="shared" si="72"/>
        <v>X</v>
      </c>
      <c r="CN87" s="2">
        <f t="shared" si="60"/>
        <v>0</v>
      </c>
      <c r="CO87" s="215">
        <f t="shared" si="73"/>
        <v>0</v>
      </c>
      <c r="CP87" s="198">
        <f t="shared" si="61"/>
        <v>0</v>
      </c>
      <c r="CQ87" s="198">
        <f t="shared" si="62"/>
        <v>0</v>
      </c>
      <c r="CR87" s="198">
        <f t="shared" si="63"/>
        <v>0</v>
      </c>
      <c r="CS87" s="198">
        <f t="shared" si="74"/>
        <v>0</v>
      </c>
      <c r="CT87" s="233" t="str">
        <f t="shared" si="64"/>
        <v>F</v>
      </c>
      <c r="CU87" s="233"/>
      <c r="CV87" s="233"/>
      <c r="CW87" s="233"/>
      <c r="CX87" s="233"/>
      <c r="CY87" s="233"/>
      <c r="CZ87" s="348" t="str">
        <f t="shared" si="65"/>
        <v/>
      </c>
      <c r="DA87" s="348">
        <v>76</v>
      </c>
      <c r="EA87" s="233"/>
      <c r="EB87" s="233"/>
      <c r="EC87" s="233"/>
      <c r="ED87" s="233"/>
      <c r="EE87" s="233"/>
      <c r="EF87" s="233"/>
      <c r="EG87" s="233"/>
      <c r="EH87" s="233">
        <f t="shared" si="66"/>
        <v>0</v>
      </c>
      <c r="EI87" s="233">
        <f t="shared" si="67"/>
        <v>0</v>
      </c>
      <c r="EJ87" s="233">
        <f t="shared" si="68"/>
        <v>0</v>
      </c>
      <c r="EK87" s="233">
        <f t="shared" si="69"/>
        <v>0</v>
      </c>
      <c r="EL87" s="233">
        <f t="shared" si="70"/>
        <v>0</v>
      </c>
      <c r="ES87" s="198">
        <f t="shared" si="75"/>
        <v>0</v>
      </c>
      <c r="ET87" s="198">
        <f t="shared" si="75"/>
        <v>0</v>
      </c>
      <c r="EU87" s="198">
        <f t="shared" si="75"/>
        <v>0</v>
      </c>
      <c r="EV87" s="198">
        <f t="shared" si="75"/>
        <v>0</v>
      </c>
      <c r="EW87" s="198">
        <f t="shared" si="75"/>
        <v>0</v>
      </c>
      <c r="EX87" s="198">
        <f t="shared" si="75"/>
        <v>0</v>
      </c>
      <c r="EY87" s="198">
        <f t="shared" si="75"/>
        <v>0</v>
      </c>
      <c r="EZ87" s="198">
        <f t="shared" si="75"/>
        <v>0</v>
      </c>
      <c r="FA87" s="198">
        <f t="shared" si="75"/>
        <v>0</v>
      </c>
      <c r="FB87" s="198">
        <f t="shared" si="75"/>
        <v>0</v>
      </c>
      <c r="FC87" s="198">
        <f t="shared" si="75"/>
        <v>0</v>
      </c>
      <c r="FD87" s="198">
        <f t="shared" si="75"/>
        <v>0</v>
      </c>
      <c r="FE87" s="198">
        <f t="shared" si="75"/>
        <v>0</v>
      </c>
      <c r="FF87" s="198">
        <f t="shared" si="75"/>
        <v>0</v>
      </c>
      <c r="FG87" s="198">
        <f t="shared" si="75"/>
        <v>0</v>
      </c>
      <c r="FH87" s="198"/>
      <c r="FJ87" s="233">
        <f t="shared" si="76"/>
        <v>0</v>
      </c>
      <c r="FK87" s="233">
        <f t="shared" si="76"/>
        <v>0</v>
      </c>
      <c r="FL87" s="233">
        <f t="shared" si="76"/>
        <v>0</v>
      </c>
      <c r="FM87" s="233">
        <f t="shared" si="76"/>
        <v>0</v>
      </c>
      <c r="FN87" s="233">
        <f t="shared" si="76"/>
        <v>0</v>
      </c>
      <c r="FO87" s="233">
        <f t="shared" si="76"/>
        <v>0</v>
      </c>
      <c r="FP87" s="233">
        <f t="shared" si="76"/>
        <v>0</v>
      </c>
      <c r="FQ87" s="233">
        <f t="shared" si="76"/>
        <v>0</v>
      </c>
      <c r="FR87" s="233">
        <f t="shared" si="76"/>
        <v>0</v>
      </c>
      <c r="FS87" s="233">
        <f t="shared" si="76"/>
        <v>0</v>
      </c>
      <c r="FT87" s="233">
        <f t="shared" si="77"/>
        <v>0</v>
      </c>
      <c r="FU87" s="233">
        <f t="shared" si="77"/>
        <v>0</v>
      </c>
      <c r="FV87" s="233">
        <f t="shared" si="77"/>
        <v>0</v>
      </c>
      <c r="FW87" s="233">
        <f t="shared" si="77"/>
        <v>0</v>
      </c>
      <c r="FX87" s="233">
        <f t="shared" si="77"/>
        <v>0</v>
      </c>
      <c r="FY87" s="233">
        <f t="shared" si="77"/>
        <v>0</v>
      </c>
      <c r="FZ87" s="233">
        <f t="shared" si="77"/>
        <v>0</v>
      </c>
      <c r="GA87" s="233">
        <f t="shared" si="77"/>
        <v>0</v>
      </c>
      <c r="GB87" s="233">
        <f t="shared" si="77"/>
        <v>0</v>
      </c>
      <c r="GC87" s="216">
        <f t="shared" si="78"/>
        <v>0</v>
      </c>
      <c r="GD87" s="216">
        <f t="shared" si="78"/>
        <v>0</v>
      </c>
      <c r="GE87" s="216">
        <f t="shared" si="78"/>
        <v>0</v>
      </c>
      <c r="GF87" s="216">
        <f t="shared" si="78"/>
        <v>0</v>
      </c>
      <c r="GG87" s="216">
        <f t="shared" si="78"/>
        <v>0</v>
      </c>
      <c r="GH87" s="216">
        <f t="shared" si="78"/>
        <v>0</v>
      </c>
      <c r="GI87" s="216">
        <f t="shared" si="78"/>
        <v>0</v>
      </c>
      <c r="GJ87" s="216">
        <f t="shared" si="78"/>
        <v>0</v>
      </c>
    </row>
    <row r="88" spans="1:192" s="10" customFormat="1" x14ac:dyDescent="0.25">
      <c r="A88" s="370" t="str">
        <f t="shared" si="71"/>
        <v/>
      </c>
      <c r="B88" s="224" t="s">
        <v>156</v>
      </c>
      <c r="C88" s="224"/>
      <c r="D88" s="224"/>
      <c r="E88" s="224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31"/>
      <c r="BP88" s="231"/>
      <c r="BQ88" s="231"/>
      <c r="BR88" s="232"/>
      <c r="BS88" s="232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95"/>
      <c r="CL88" s="349"/>
      <c r="CM88" s="359" t="str">
        <f t="shared" si="72"/>
        <v>X</v>
      </c>
      <c r="CN88" s="2">
        <f t="shared" si="60"/>
        <v>0</v>
      </c>
      <c r="CO88" s="215">
        <f t="shared" si="73"/>
        <v>0</v>
      </c>
      <c r="CP88" s="198">
        <f t="shared" si="61"/>
        <v>0</v>
      </c>
      <c r="CQ88" s="198">
        <f t="shared" si="62"/>
        <v>0</v>
      </c>
      <c r="CR88" s="198">
        <f t="shared" si="63"/>
        <v>0</v>
      </c>
      <c r="CS88" s="198">
        <f t="shared" si="74"/>
        <v>0</v>
      </c>
      <c r="CT88" s="233" t="str">
        <f t="shared" si="64"/>
        <v>F</v>
      </c>
      <c r="CU88" s="233"/>
      <c r="CV88" s="233"/>
      <c r="CW88" s="233"/>
      <c r="CX88" s="233"/>
      <c r="CY88" s="233"/>
      <c r="CZ88" s="348" t="str">
        <f t="shared" si="65"/>
        <v/>
      </c>
      <c r="DA88" s="348">
        <v>77</v>
      </c>
      <c r="EA88" s="233"/>
      <c r="EB88" s="233"/>
      <c r="EC88" s="233"/>
      <c r="ED88" s="233"/>
      <c r="EE88" s="233"/>
      <c r="EF88" s="233"/>
      <c r="EG88" s="233"/>
      <c r="EH88" s="233">
        <f t="shared" si="66"/>
        <v>0</v>
      </c>
      <c r="EI88" s="233">
        <f t="shared" si="67"/>
        <v>0</v>
      </c>
      <c r="EJ88" s="233">
        <f t="shared" si="68"/>
        <v>0</v>
      </c>
      <c r="EK88" s="233">
        <f t="shared" si="69"/>
        <v>0</v>
      </c>
      <c r="EL88" s="233">
        <f t="shared" si="70"/>
        <v>0</v>
      </c>
      <c r="ES88" s="198">
        <f t="shared" si="75"/>
        <v>0</v>
      </c>
      <c r="ET88" s="198">
        <f t="shared" si="75"/>
        <v>0</v>
      </c>
      <c r="EU88" s="198">
        <f t="shared" si="75"/>
        <v>0</v>
      </c>
      <c r="EV88" s="198">
        <f t="shared" si="75"/>
        <v>0</v>
      </c>
      <c r="EW88" s="198">
        <f t="shared" si="75"/>
        <v>0</v>
      </c>
      <c r="EX88" s="198">
        <f t="shared" si="75"/>
        <v>0</v>
      </c>
      <c r="EY88" s="198">
        <f t="shared" si="75"/>
        <v>0</v>
      </c>
      <c r="EZ88" s="198">
        <f t="shared" si="75"/>
        <v>0</v>
      </c>
      <c r="FA88" s="198">
        <f t="shared" si="75"/>
        <v>0</v>
      </c>
      <c r="FB88" s="198">
        <f t="shared" si="75"/>
        <v>0</v>
      </c>
      <c r="FC88" s="198">
        <f t="shared" si="75"/>
        <v>0</v>
      </c>
      <c r="FD88" s="198">
        <f t="shared" si="75"/>
        <v>0</v>
      </c>
      <c r="FE88" s="198">
        <f t="shared" si="75"/>
        <v>0</v>
      </c>
      <c r="FF88" s="198">
        <f t="shared" si="75"/>
        <v>0</v>
      </c>
      <c r="FG88" s="198">
        <f t="shared" si="75"/>
        <v>0</v>
      </c>
      <c r="FH88" s="198"/>
      <c r="FJ88" s="233">
        <f t="shared" si="76"/>
        <v>0</v>
      </c>
      <c r="FK88" s="233">
        <f t="shared" si="76"/>
        <v>0</v>
      </c>
      <c r="FL88" s="233">
        <f t="shared" si="76"/>
        <v>0</v>
      </c>
      <c r="FM88" s="233">
        <f t="shared" si="76"/>
        <v>0</v>
      </c>
      <c r="FN88" s="233">
        <f t="shared" si="76"/>
        <v>0</v>
      </c>
      <c r="FO88" s="233">
        <f t="shared" si="76"/>
        <v>0</v>
      </c>
      <c r="FP88" s="233">
        <f t="shared" si="76"/>
        <v>0</v>
      </c>
      <c r="FQ88" s="233">
        <f t="shared" si="76"/>
        <v>0</v>
      </c>
      <c r="FR88" s="233">
        <f t="shared" si="76"/>
        <v>0</v>
      </c>
      <c r="FS88" s="233">
        <f t="shared" si="76"/>
        <v>0</v>
      </c>
      <c r="FT88" s="233">
        <f t="shared" si="77"/>
        <v>0</v>
      </c>
      <c r="FU88" s="233">
        <f t="shared" si="77"/>
        <v>0</v>
      </c>
      <c r="FV88" s="233">
        <f t="shared" si="77"/>
        <v>0</v>
      </c>
      <c r="FW88" s="233">
        <f t="shared" si="77"/>
        <v>0</v>
      </c>
      <c r="FX88" s="233">
        <f t="shared" si="77"/>
        <v>0</v>
      </c>
      <c r="FY88" s="233">
        <f t="shared" si="77"/>
        <v>0</v>
      </c>
      <c r="FZ88" s="233">
        <f t="shared" si="77"/>
        <v>0</v>
      </c>
      <c r="GA88" s="233">
        <f t="shared" si="77"/>
        <v>0</v>
      </c>
      <c r="GB88" s="233">
        <f t="shared" si="77"/>
        <v>0</v>
      </c>
      <c r="GC88" s="216">
        <f t="shared" si="78"/>
        <v>0</v>
      </c>
      <c r="GD88" s="216">
        <f t="shared" si="78"/>
        <v>0</v>
      </c>
      <c r="GE88" s="216">
        <f t="shared" si="78"/>
        <v>0</v>
      </c>
      <c r="GF88" s="216">
        <f t="shared" si="78"/>
        <v>0</v>
      </c>
      <c r="GG88" s="216">
        <f t="shared" si="78"/>
        <v>0</v>
      </c>
      <c r="GH88" s="216">
        <f t="shared" si="78"/>
        <v>0</v>
      </c>
      <c r="GI88" s="216">
        <f t="shared" si="78"/>
        <v>0</v>
      </c>
      <c r="GJ88" s="216">
        <f t="shared" si="78"/>
        <v>0</v>
      </c>
    </row>
    <row r="89" spans="1:192" s="10" customFormat="1" x14ac:dyDescent="0.25">
      <c r="A89" s="370" t="str">
        <f t="shared" si="71"/>
        <v/>
      </c>
      <c r="B89" s="224" t="s">
        <v>157</v>
      </c>
      <c r="C89" s="224"/>
      <c r="D89" s="224"/>
      <c r="E89" s="224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31"/>
      <c r="BP89" s="231"/>
      <c r="BQ89" s="231"/>
      <c r="BR89" s="232"/>
      <c r="BS89" s="232"/>
      <c r="BT89" s="232"/>
      <c r="BU89" s="232"/>
      <c r="BV89" s="232"/>
      <c r="BW89" s="232"/>
      <c r="BX89" s="232"/>
      <c r="BY89" s="232"/>
      <c r="BZ89" s="232"/>
      <c r="CA89" s="232"/>
      <c r="CB89" s="232"/>
      <c r="CC89" s="232"/>
      <c r="CD89" s="232"/>
      <c r="CE89" s="232"/>
      <c r="CF89" s="232"/>
      <c r="CG89" s="232"/>
      <c r="CH89" s="232"/>
      <c r="CI89" s="232"/>
      <c r="CJ89" s="232"/>
      <c r="CK89" s="295"/>
      <c r="CL89" s="349"/>
      <c r="CM89" s="359" t="str">
        <f t="shared" si="72"/>
        <v>X</v>
      </c>
      <c r="CN89" s="2">
        <f t="shared" si="60"/>
        <v>0</v>
      </c>
      <c r="CO89" s="215">
        <f t="shared" si="73"/>
        <v>0</v>
      </c>
      <c r="CP89" s="198">
        <f t="shared" si="61"/>
        <v>0</v>
      </c>
      <c r="CQ89" s="198">
        <f t="shared" si="62"/>
        <v>0</v>
      </c>
      <c r="CR89" s="198">
        <f t="shared" si="63"/>
        <v>0</v>
      </c>
      <c r="CS89" s="198">
        <f t="shared" si="74"/>
        <v>0</v>
      </c>
      <c r="CT89" s="233" t="str">
        <f t="shared" si="64"/>
        <v>F</v>
      </c>
      <c r="CU89" s="233"/>
      <c r="CV89" s="233"/>
      <c r="CW89" s="233"/>
      <c r="CX89" s="233"/>
      <c r="CY89" s="233"/>
      <c r="CZ89" s="348" t="str">
        <f t="shared" si="65"/>
        <v/>
      </c>
      <c r="DA89" s="348">
        <v>78</v>
      </c>
      <c r="EA89" s="233"/>
      <c r="EB89" s="233"/>
      <c r="EC89" s="233"/>
      <c r="ED89" s="233"/>
      <c r="EE89" s="233"/>
      <c r="EF89" s="233"/>
      <c r="EG89" s="233"/>
      <c r="EH89" s="233">
        <f t="shared" si="66"/>
        <v>0</v>
      </c>
      <c r="EI89" s="233">
        <f t="shared" si="67"/>
        <v>0</v>
      </c>
      <c r="EJ89" s="233">
        <f t="shared" si="68"/>
        <v>0</v>
      </c>
      <c r="EK89" s="233">
        <f t="shared" si="69"/>
        <v>0</v>
      </c>
      <c r="EL89" s="233">
        <f t="shared" si="70"/>
        <v>0</v>
      </c>
      <c r="ES89" s="198">
        <f t="shared" si="75"/>
        <v>0</v>
      </c>
      <c r="ET89" s="198">
        <f t="shared" si="75"/>
        <v>0</v>
      </c>
      <c r="EU89" s="198">
        <f t="shared" si="75"/>
        <v>0</v>
      </c>
      <c r="EV89" s="198">
        <f t="shared" si="75"/>
        <v>0</v>
      </c>
      <c r="EW89" s="198">
        <f t="shared" si="75"/>
        <v>0</v>
      </c>
      <c r="EX89" s="198">
        <f t="shared" si="75"/>
        <v>0</v>
      </c>
      <c r="EY89" s="198">
        <f t="shared" si="75"/>
        <v>0</v>
      </c>
      <c r="EZ89" s="198">
        <f t="shared" si="75"/>
        <v>0</v>
      </c>
      <c r="FA89" s="198">
        <f t="shared" si="75"/>
        <v>0</v>
      </c>
      <c r="FB89" s="198">
        <f t="shared" si="75"/>
        <v>0</v>
      </c>
      <c r="FC89" s="198">
        <f t="shared" si="75"/>
        <v>0</v>
      </c>
      <c r="FD89" s="198">
        <f t="shared" si="75"/>
        <v>0</v>
      </c>
      <c r="FE89" s="198">
        <f t="shared" si="75"/>
        <v>0</v>
      </c>
      <c r="FF89" s="198">
        <f t="shared" si="75"/>
        <v>0</v>
      </c>
      <c r="FG89" s="198">
        <f t="shared" si="75"/>
        <v>0</v>
      </c>
      <c r="FH89" s="198"/>
      <c r="FJ89" s="233">
        <f t="shared" si="76"/>
        <v>0</v>
      </c>
      <c r="FK89" s="233">
        <f t="shared" si="76"/>
        <v>0</v>
      </c>
      <c r="FL89" s="233">
        <f t="shared" si="76"/>
        <v>0</v>
      </c>
      <c r="FM89" s="233">
        <f t="shared" si="76"/>
        <v>0</v>
      </c>
      <c r="FN89" s="233">
        <f t="shared" si="76"/>
        <v>0</v>
      </c>
      <c r="FO89" s="233">
        <f t="shared" si="76"/>
        <v>0</v>
      </c>
      <c r="FP89" s="233">
        <f t="shared" si="76"/>
        <v>0</v>
      </c>
      <c r="FQ89" s="233">
        <f t="shared" si="76"/>
        <v>0</v>
      </c>
      <c r="FR89" s="233">
        <f t="shared" si="76"/>
        <v>0</v>
      </c>
      <c r="FS89" s="233">
        <f t="shared" si="76"/>
        <v>0</v>
      </c>
      <c r="FT89" s="233">
        <f t="shared" si="77"/>
        <v>0</v>
      </c>
      <c r="FU89" s="233">
        <f t="shared" si="77"/>
        <v>0</v>
      </c>
      <c r="FV89" s="233">
        <f t="shared" si="77"/>
        <v>0</v>
      </c>
      <c r="FW89" s="233">
        <f t="shared" si="77"/>
        <v>0</v>
      </c>
      <c r="FX89" s="233">
        <f t="shared" si="77"/>
        <v>0</v>
      </c>
      <c r="FY89" s="233">
        <f t="shared" si="77"/>
        <v>0</v>
      </c>
      <c r="FZ89" s="233">
        <f t="shared" si="77"/>
        <v>0</v>
      </c>
      <c r="GA89" s="233">
        <f t="shared" si="77"/>
        <v>0</v>
      </c>
      <c r="GB89" s="233">
        <f t="shared" si="77"/>
        <v>0</v>
      </c>
      <c r="GC89" s="216">
        <f t="shared" si="78"/>
        <v>0</v>
      </c>
      <c r="GD89" s="216">
        <f t="shared" si="78"/>
        <v>0</v>
      </c>
      <c r="GE89" s="216">
        <f t="shared" si="78"/>
        <v>0</v>
      </c>
      <c r="GF89" s="216">
        <f t="shared" si="78"/>
        <v>0</v>
      </c>
      <c r="GG89" s="216">
        <f t="shared" si="78"/>
        <v>0</v>
      </c>
      <c r="GH89" s="216">
        <f t="shared" si="78"/>
        <v>0</v>
      </c>
      <c r="GI89" s="216">
        <f t="shared" si="78"/>
        <v>0</v>
      </c>
      <c r="GJ89" s="216">
        <f t="shared" si="78"/>
        <v>0</v>
      </c>
    </row>
    <row r="90" spans="1:192" s="10" customFormat="1" x14ac:dyDescent="0.25">
      <c r="A90" s="370" t="str">
        <f t="shared" si="71"/>
        <v/>
      </c>
      <c r="B90" s="224" t="s">
        <v>158</v>
      </c>
      <c r="C90" s="224"/>
      <c r="D90" s="224"/>
      <c r="E90" s="224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31"/>
      <c r="BP90" s="231"/>
      <c r="BQ90" s="231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95"/>
      <c r="CL90" s="349"/>
      <c r="CM90" s="359" t="str">
        <f t="shared" si="72"/>
        <v>X</v>
      </c>
      <c r="CN90" s="2">
        <f t="shared" si="60"/>
        <v>0</v>
      </c>
      <c r="CO90" s="215">
        <f t="shared" si="73"/>
        <v>0</v>
      </c>
      <c r="CP90" s="198">
        <f t="shared" si="61"/>
        <v>0</v>
      </c>
      <c r="CQ90" s="198">
        <f t="shared" si="62"/>
        <v>0</v>
      </c>
      <c r="CR90" s="198">
        <f t="shared" si="63"/>
        <v>0</v>
      </c>
      <c r="CS90" s="198">
        <f t="shared" si="74"/>
        <v>0</v>
      </c>
      <c r="CT90" s="233" t="str">
        <f t="shared" si="64"/>
        <v>F</v>
      </c>
      <c r="CU90" s="233"/>
      <c r="CV90" s="233"/>
      <c r="CW90" s="233"/>
      <c r="CX90" s="233"/>
      <c r="CY90" s="233"/>
      <c r="CZ90" s="348" t="str">
        <f t="shared" si="65"/>
        <v/>
      </c>
      <c r="DA90" s="348">
        <v>79</v>
      </c>
      <c r="EA90" s="233"/>
      <c r="EB90" s="233"/>
      <c r="EC90" s="233"/>
      <c r="ED90" s="233"/>
      <c r="EE90" s="233"/>
      <c r="EF90" s="233"/>
      <c r="EG90" s="233"/>
      <c r="EH90" s="233">
        <f t="shared" si="66"/>
        <v>0</v>
      </c>
      <c r="EI90" s="233">
        <f t="shared" si="67"/>
        <v>0</v>
      </c>
      <c r="EJ90" s="233">
        <f t="shared" si="68"/>
        <v>0</v>
      </c>
      <c r="EK90" s="233">
        <f t="shared" si="69"/>
        <v>0</v>
      </c>
      <c r="EL90" s="233">
        <f t="shared" si="70"/>
        <v>0</v>
      </c>
      <c r="ES90" s="198">
        <f t="shared" si="75"/>
        <v>0</v>
      </c>
      <c r="ET90" s="198">
        <f t="shared" si="75"/>
        <v>0</v>
      </c>
      <c r="EU90" s="198">
        <f t="shared" si="75"/>
        <v>0</v>
      </c>
      <c r="EV90" s="198">
        <f t="shared" si="75"/>
        <v>0</v>
      </c>
      <c r="EW90" s="198">
        <f t="shared" si="75"/>
        <v>0</v>
      </c>
      <c r="EX90" s="198">
        <f t="shared" si="75"/>
        <v>0</v>
      </c>
      <c r="EY90" s="198">
        <f t="shared" si="75"/>
        <v>0</v>
      </c>
      <c r="EZ90" s="198">
        <f t="shared" si="75"/>
        <v>0</v>
      </c>
      <c r="FA90" s="198">
        <f t="shared" si="75"/>
        <v>0</v>
      </c>
      <c r="FB90" s="198">
        <f t="shared" si="75"/>
        <v>0</v>
      </c>
      <c r="FC90" s="198">
        <f t="shared" si="75"/>
        <v>0</v>
      </c>
      <c r="FD90" s="198">
        <f t="shared" si="75"/>
        <v>0</v>
      </c>
      <c r="FE90" s="198">
        <f t="shared" si="75"/>
        <v>0</v>
      </c>
      <c r="FF90" s="198">
        <f t="shared" si="75"/>
        <v>0</v>
      </c>
      <c r="FG90" s="198">
        <f t="shared" si="75"/>
        <v>0</v>
      </c>
      <c r="FH90" s="198"/>
      <c r="FJ90" s="233">
        <f t="shared" si="76"/>
        <v>0</v>
      </c>
      <c r="FK90" s="233">
        <f t="shared" si="76"/>
        <v>0</v>
      </c>
      <c r="FL90" s="233">
        <f t="shared" si="76"/>
        <v>0</v>
      </c>
      <c r="FM90" s="233">
        <f t="shared" si="76"/>
        <v>0</v>
      </c>
      <c r="FN90" s="233">
        <f t="shared" si="76"/>
        <v>0</v>
      </c>
      <c r="FO90" s="233">
        <f t="shared" si="76"/>
        <v>0</v>
      </c>
      <c r="FP90" s="233">
        <f t="shared" si="76"/>
        <v>0</v>
      </c>
      <c r="FQ90" s="233">
        <f t="shared" si="76"/>
        <v>0</v>
      </c>
      <c r="FR90" s="233">
        <f t="shared" si="76"/>
        <v>0</v>
      </c>
      <c r="FS90" s="233">
        <f t="shared" si="76"/>
        <v>0</v>
      </c>
      <c r="FT90" s="233">
        <f t="shared" si="77"/>
        <v>0</v>
      </c>
      <c r="FU90" s="233">
        <f t="shared" si="77"/>
        <v>0</v>
      </c>
      <c r="FV90" s="233">
        <f t="shared" si="77"/>
        <v>0</v>
      </c>
      <c r="FW90" s="233">
        <f t="shared" si="77"/>
        <v>0</v>
      </c>
      <c r="FX90" s="233">
        <f t="shared" si="77"/>
        <v>0</v>
      </c>
      <c r="FY90" s="233">
        <f t="shared" si="77"/>
        <v>0</v>
      </c>
      <c r="FZ90" s="233">
        <f t="shared" si="77"/>
        <v>0</v>
      </c>
      <c r="GA90" s="233">
        <f t="shared" si="77"/>
        <v>0</v>
      </c>
      <c r="GB90" s="233">
        <f t="shared" si="77"/>
        <v>0</v>
      </c>
      <c r="GC90" s="216">
        <f t="shared" si="78"/>
        <v>0</v>
      </c>
      <c r="GD90" s="216">
        <f t="shared" si="78"/>
        <v>0</v>
      </c>
      <c r="GE90" s="216">
        <f t="shared" si="78"/>
        <v>0</v>
      </c>
      <c r="GF90" s="216">
        <f t="shared" si="78"/>
        <v>0</v>
      </c>
      <c r="GG90" s="216">
        <f t="shared" si="78"/>
        <v>0</v>
      </c>
      <c r="GH90" s="216">
        <f t="shared" si="78"/>
        <v>0</v>
      </c>
      <c r="GI90" s="216">
        <f t="shared" si="78"/>
        <v>0</v>
      </c>
      <c r="GJ90" s="216">
        <f t="shared" si="78"/>
        <v>0</v>
      </c>
    </row>
    <row r="91" spans="1:192" s="10" customFormat="1" x14ac:dyDescent="0.25">
      <c r="A91" s="370" t="str">
        <f t="shared" si="71"/>
        <v/>
      </c>
      <c r="B91" s="224" t="s">
        <v>159</v>
      </c>
      <c r="C91" s="224"/>
      <c r="D91" s="224"/>
      <c r="E91" s="224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31"/>
      <c r="BP91" s="231"/>
      <c r="BQ91" s="231"/>
      <c r="BR91" s="232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2"/>
      <c r="CD91" s="232"/>
      <c r="CE91" s="232"/>
      <c r="CF91" s="232"/>
      <c r="CG91" s="232"/>
      <c r="CH91" s="232"/>
      <c r="CI91" s="232"/>
      <c r="CJ91" s="232"/>
      <c r="CK91" s="295"/>
      <c r="CL91" s="349"/>
      <c r="CM91" s="359" t="str">
        <f t="shared" si="72"/>
        <v>X</v>
      </c>
      <c r="CN91" s="2">
        <f t="shared" si="60"/>
        <v>0</v>
      </c>
      <c r="CO91" s="215">
        <f t="shared" si="73"/>
        <v>0</v>
      </c>
      <c r="CP91" s="198">
        <f t="shared" si="61"/>
        <v>0</v>
      </c>
      <c r="CQ91" s="198">
        <f t="shared" si="62"/>
        <v>0</v>
      </c>
      <c r="CR91" s="198">
        <f t="shared" si="63"/>
        <v>0</v>
      </c>
      <c r="CS91" s="198">
        <f t="shared" si="74"/>
        <v>0</v>
      </c>
      <c r="CT91" s="233" t="str">
        <f t="shared" si="64"/>
        <v>F</v>
      </c>
      <c r="CU91" s="233"/>
      <c r="CV91" s="233"/>
      <c r="CW91" s="233"/>
      <c r="CX91" s="233"/>
      <c r="CY91" s="233"/>
      <c r="CZ91" s="348" t="str">
        <f t="shared" si="65"/>
        <v/>
      </c>
      <c r="DA91" s="348">
        <v>80</v>
      </c>
      <c r="EA91" s="233"/>
      <c r="EB91" s="233"/>
      <c r="EC91" s="233"/>
      <c r="ED91" s="233"/>
      <c r="EE91" s="233"/>
      <c r="EF91" s="233"/>
      <c r="EG91" s="233"/>
      <c r="EH91" s="233">
        <f t="shared" si="66"/>
        <v>0</v>
      </c>
      <c r="EI91" s="233">
        <f t="shared" si="67"/>
        <v>0</v>
      </c>
      <c r="EJ91" s="233">
        <f t="shared" si="68"/>
        <v>0</v>
      </c>
      <c r="EK91" s="233">
        <f t="shared" si="69"/>
        <v>0</v>
      </c>
      <c r="EL91" s="233">
        <f t="shared" si="70"/>
        <v>0</v>
      </c>
      <c r="ES91" s="198">
        <f t="shared" si="75"/>
        <v>0</v>
      </c>
      <c r="ET91" s="198">
        <f t="shared" si="75"/>
        <v>0</v>
      </c>
      <c r="EU91" s="198">
        <f t="shared" si="75"/>
        <v>0</v>
      </c>
      <c r="EV91" s="198">
        <f t="shared" si="75"/>
        <v>0</v>
      </c>
      <c r="EW91" s="198">
        <f t="shared" si="75"/>
        <v>0</v>
      </c>
      <c r="EX91" s="198">
        <f t="shared" si="75"/>
        <v>0</v>
      </c>
      <c r="EY91" s="198">
        <f t="shared" si="75"/>
        <v>0</v>
      </c>
      <c r="EZ91" s="198">
        <f t="shared" si="75"/>
        <v>0</v>
      </c>
      <c r="FA91" s="198">
        <f t="shared" si="75"/>
        <v>0</v>
      </c>
      <c r="FB91" s="198">
        <f t="shared" si="75"/>
        <v>0</v>
      </c>
      <c r="FC91" s="198">
        <f t="shared" si="75"/>
        <v>0</v>
      </c>
      <c r="FD91" s="198">
        <f t="shared" si="75"/>
        <v>0</v>
      </c>
      <c r="FE91" s="198">
        <f t="shared" si="75"/>
        <v>0</v>
      </c>
      <c r="FF91" s="198">
        <f t="shared" si="75"/>
        <v>0</v>
      </c>
      <c r="FG91" s="198">
        <f t="shared" si="75"/>
        <v>0</v>
      </c>
      <c r="FH91" s="198"/>
      <c r="FJ91" s="233">
        <f t="shared" si="76"/>
        <v>0</v>
      </c>
      <c r="FK91" s="233">
        <f t="shared" si="76"/>
        <v>0</v>
      </c>
      <c r="FL91" s="233">
        <f t="shared" si="76"/>
        <v>0</v>
      </c>
      <c r="FM91" s="233">
        <f t="shared" si="76"/>
        <v>0</v>
      </c>
      <c r="FN91" s="233">
        <f t="shared" si="76"/>
        <v>0</v>
      </c>
      <c r="FO91" s="233">
        <f t="shared" si="76"/>
        <v>0</v>
      </c>
      <c r="FP91" s="233">
        <f t="shared" si="76"/>
        <v>0</v>
      </c>
      <c r="FQ91" s="233">
        <f t="shared" si="76"/>
        <v>0</v>
      </c>
      <c r="FR91" s="233">
        <f t="shared" si="76"/>
        <v>0</v>
      </c>
      <c r="FS91" s="233">
        <f t="shared" si="76"/>
        <v>0</v>
      </c>
      <c r="FT91" s="233">
        <f t="shared" si="77"/>
        <v>0</v>
      </c>
      <c r="FU91" s="233">
        <f t="shared" si="77"/>
        <v>0</v>
      </c>
      <c r="FV91" s="233">
        <f t="shared" si="77"/>
        <v>0</v>
      </c>
      <c r="FW91" s="233">
        <f t="shared" si="77"/>
        <v>0</v>
      </c>
      <c r="FX91" s="233">
        <f t="shared" si="77"/>
        <v>0</v>
      </c>
      <c r="FY91" s="233">
        <f t="shared" si="77"/>
        <v>0</v>
      </c>
      <c r="FZ91" s="233">
        <f t="shared" si="77"/>
        <v>0</v>
      </c>
      <c r="GA91" s="233">
        <f t="shared" si="77"/>
        <v>0</v>
      </c>
      <c r="GB91" s="233">
        <f t="shared" si="77"/>
        <v>0</v>
      </c>
      <c r="GC91" s="216">
        <f t="shared" si="78"/>
        <v>0</v>
      </c>
      <c r="GD91" s="216">
        <f t="shared" si="78"/>
        <v>0</v>
      </c>
      <c r="GE91" s="216">
        <f t="shared" si="78"/>
        <v>0</v>
      </c>
      <c r="GF91" s="216">
        <f t="shared" si="78"/>
        <v>0</v>
      </c>
      <c r="GG91" s="216">
        <f t="shared" si="78"/>
        <v>0</v>
      </c>
      <c r="GH91" s="216">
        <f t="shared" si="78"/>
        <v>0</v>
      </c>
      <c r="GI91" s="216">
        <f t="shared" si="78"/>
        <v>0</v>
      </c>
      <c r="GJ91" s="216">
        <f t="shared" si="78"/>
        <v>0</v>
      </c>
    </row>
    <row r="92" spans="1:192" s="10" customFormat="1" x14ac:dyDescent="0.25">
      <c r="A92" s="370" t="str">
        <f t="shared" si="71"/>
        <v/>
      </c>
      <c r="B92" s="224" t="s">
        <v>160</v>
      </c>
      <c r="C92" s="224"/>
      <c r="D92" s="224"/>
      <c r="E92" s="224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31"/>
      <c r="BP92" s="231"/>
      <c r="BQ92" s="231"/>
      <c r="BR92" s="232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95"/>
      <c r="CL92" s="349"/>
      <c r="CM92" s="359" t="str">
        <f t="shared" si="72"/>
        <v>X</v>
      </c>
      <c r="CN92" s="2">
        <f t="shared" si="60"/>
        <v>0</v>
      </c>
      <c r="CO92" s="215">
        <f t="shared" si="73"/>
        <v>0</v>
      </c>
      <c r="CP92" s="198">
        <f t="shared" si="61"/>
        <v>0</v>
      </c>
      <c r="CQ92" s="198">
        <f t="shared" si="62"/>
        <v>0</v>
      </c>
      <c r="CR92" s="198">
        <f t="shared" si="63"/>
        <v>0</v>
      </c>
      <c r="CS92" s="198">
        <f t="shared" si="74"/>
        <v>0</v>
      </c>
      <c r="CT92" s="233" t="str">
        <f t="shared" si="64"/>
        <v>F</v>
      </c>
      <c r="CU92" s="233"/>
      <c r="CV92" s="233"/>
      <c r="CW92" s="233"/>
      <c r="CX92" s="233"/>
      <c r="CY92" s="233"/>
      <c r="CZ92" s="348" t="str">
        <f t="shared" si="65"/>
        <v/>
      </c>
      <c r="DA92" s="348">
        <v>81</v>
      </c>
      <c r="EA92" s="233"/>
      <c r="EB92" s="233"/>
      <c r="EC92" s="233"/>
      <c r="ED92" s="233"/>
      <c r="EE92" s="233"/>
      <c r="EF92" s="233"/>
      <c r="EG92" s="233"/>
      <c r="EH92" s="233">
        <f t="shared" si="66"/>
        <v>0</v>
      </c>
      <c r="EI92" s="233">
        <f t="shared" si="67"/>
        <v>0</v>
      </c>
      <c r="EJ92" s="233">
        <f t="shared" si="68"/>
        <v>0</v>
      </c>
      <c r="EK92" s="233">
        <f t="shared" si="69"/>
        <v>0</v>
      </c>
      <c r="EL92" s="233">
        <f t="shared" si="70"/>
        <v>0</v>
      </c>
      <c r="ES92" s="198">
        <f t="shared" ref="ES92:FG101" si="79">SUMIF($F$10:$CM$10,ES$10,$F92:$CM92)</f>
        <v>0</v>
      </c>
      <c r="ET92" s="198">
        <f t="shared" si="79"/>
        <v>0</v>
      </c>
      <c r="EU92" s="198">
        <f t="shared" si="79"/>
        <v>0</v>
      </c>
      <c r="EV92" s="198">
        <f t="shared" si="79"/>
        <v>0</v>
      </c>
      <c r="EW92" s="198">
        <f t="shared" si="79"/>
        <v>0</v>
      </c>
      <c r="EX92" s="198">
        <f t="shared" si="79"/>
        <v>0</v>
      </c>
      <c r="EY92" s="198">
        <f t="shared" si="79"/>
        <v>0</v>
      </c>
      <c r="EZ92" s="198">
        <f t="shared" si="79"/>
        <v>0</v>
      </c>
      <c r="FA92" s="198">
        <f t="shared" si="79"/>
        <v>0</v>
      </c>
      <c r="FB92" s="198">
        <f t="shared" si="79"/>
        <v>0</v>
      </c>
      <c r="FC92" s="198">
        <f t="shared" si="79"/>
        <v>0</v>
      </c>
      <c r="FD92" s="198">
        <f t="shared" si="79"/>
        <v>0</v>
      </c>
      <c r="FE92" s="198">
        <f t="shared" si="79"/>
        <v>0</v>
      </c>
      <c r="FF92" s="198">
        <f t="shared" si="79"/>
        <v>0</v>
      </c>
      <c r="FG92" s="198">
        <f t="shared" si="79"/>
        <v>0</v>
      </c>
      <c r="FH92" s="198"/>
      <c r="FJ92" s="233">
        <f t="shared" ref="FJ92:FS101" si="80">SUMIF($F$5:$CM$5,FJ$11,$F92:$CM92)</f>
        <v>0</v>
      </c>
      <c r="FK92" s="233">
        <f t="shared" si="80"/>
        <v>0</v>
      </c>
      <c r="FL92" s="233">
        <f t="shared" si="80"/>
        <v>0</v>
      </c>
      <c r="FM92" s="233">
        <f t="shared" si="80"/>
        <v>0</v>
      </c>
      <c r="FN92" s="233">
        <f t="shared" si="80"/>
        <v>0</v>
      </c>
      <c r="FO92" s="233">
        <f t="shared" si="80"/>
        <v>0</v>
      </c>
      <c r="FP92" s="233">
        <f t="shared" si="80"/>
        <v>0</v>
      </c>
      <c r="FQ92" s="233">
        <f t="shared" si="80"/>
        <v>0</v>
      </c>
      <c r="FR92" s="233">
        <f t="shared" si="80"/>
        <v>0</v>
      </c>
      <c r="FS92" s="233">
        <f t="shared" si="80"/>
        <v>0</v>
      </c>
      <c r="FT92" s="233">
        <f t="shared" ref="FT92:GB101" si="81">SUMIF($F$5:$CM$5,FT$11,$F92:$CM92)</f>
        <v>0</v>
      </c>
      <c r="FU92" s="233">
        <f t="shared" si="81"/>
        <v>0</v>
      </c>
      <c r="FV92" s="233">
        <f t="shared" si="81"/>
        <v>0</v>
      </c>
      <c r="FW92" s="233">
        <f t="shared" si="81"/>
        <v>0</v>
      </c>
      <c r="FX92" s="233">
        <f t="shared" si="81"/>
        <v>0</v>
      </c>
      <c r="FY92" s="233">
        <f t="shared" si="81"/>
        <v>0</v>
      </c>
      <c r="FZ92" s="233">
        <f t="shared" si="81"/>
        <v>0</v>
      </c>
      <c r="GA92" s="233">
        <f t="shared" si="81"/>
        <v>0</v>
      </c>
      <c r="GB92" s="233">
        <f t="shared" si="81"/>
        <v>0</v>
      </c>
      <c r="GC92" s="216">
        <f t="shared" ref="GC92:GJ101" si="82">SUMIF($F$6:$CM$6,GC$11,$F92:$CM92)</f>
        <v>0</v>
      </c>
      <c r="GD92" s="216">
        <f t="shared" si="82"/>
        <v>0</v>
      </c>
      <c r="GE92" s="216">
        <f t="shared" si="82"/>
        <v>0</v>
      </c>
      <c r="GF92" s="216">
        <f t="shared" si="82"/>
        <v>0</v>
      </c>
      <c r="GG92" s="216">
        <f t="shared" si="82"/>
        <v>0</v>
      </c>
      <c r="GH92" s="216">
        <f t="shared" si="82"/>
        <v>0</v>
      </c>
      <c r="GI92" s="216">
        <f t="shared" si="82"/>
        <v>0</v>
      </c>
      <c r="GJ92" s="216">
        <f t="shared" si="82"/>
        <v>0</v>
      </c>
    </row>
    <row r="93" spans="1:192" s="10" customFormat="1" x14ac:dyDescent="0.25">
      <c r="A93" s="370" t="str">
        <f t="shared" si="71"/>
        <v/>
      </c>
      <c r="B93" s="224" t="s">
        <v>161</v>
      </c>
      <c r="C93" s="224"/>
      <c r="D93" s="224"/>
      <c r="E93" s="224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31"/>
      <c r="BP93" s="231"/>
      <c r="BQ93" s="231"/>
      <c r="BR93" s="232"/>
      <c r="BS93" s="232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95"/>
      <c r="CL93" s="349"/>
      <c r="CM93" s="359" t="str">
        <f t="shared" si="72"/>
        <v>X</v>
      </c>
      <c r="CN93" s="2">
        <f t="shared" si="60"/>
        <v>0</v>
      </c>
      <c r="CO93" s="215">
        <f t="shared" si="73"/>
        <v>0</v>
      </c>
      <c r="CP93" s="198">
        <f t="shared" si="61"/>
        <v>0</v>
      </c>
      <c r="CQ93" s="198">
        <f t="shared" si="62"/>
        <v>0</v>
      </c>
      <c r="CR93" s="198">
        <f t="shared" si="63"/>
        <v>0</v>
      </c>
      <c r="CS93" s="198">
        <f t="shared" si="74"/>
        <v>0</v>
      </c>
      <c r="CT93" s="233" t="str">
        <f t="shared" si="64"/>
        <v>F</v>
      </c>
      <c r="CU93" s="233"/>
      <c r="CV93" s="233"/>
      <c r="CW93" s="233"/>
      <c r="CX93" s="233"/>
      <c r="CY93" s="233"/>
      <c r="CZ93" s="348" t="str">
        <f t="shared" si="65"/>
        <v/>
      </c>
      <c r="DA93" s="348">
        <v>82</v>
      </c>
      <c r="EA93" s="233"/>
      <c r="EB93" s="233"/>
      <c r="EC93" s="233"/>
      <c r="ED93" s="233"/>
      <c r="EE93" s="233"/>
      <c r="EF93" s="233"/>
      <c r="EG93" s="233"/>
      <c r="EH93" s="233">
        <f t="shared" si="66"/>
        <v>0</v>
      </c>
      <c r="EI93" s="233">
        <f t="shared" si="67"/>
        <v>0</v>
      </c>
      <c r="EJ93" s="233">
        <f t="shared" si="68"/>
        <v>0</v>
      </c>
      <c r="EK93" s="233">
        <f t="shared" si="69"/>
        <v>0</v>
      </c>
      <c r="EL93" s="233">
        <f t="shared" si="70"/>
        <v>0</v>
      </c>
      <c r="ES93" s="198">
        <f t="shared" si="79"/>
        <v>0</v>
      </c>
      <c r="ET93" s="198">
        <f t="shared" si="79"/>
        <v>0</v>
      </c>
      <c r="EU93" s="198">
        <f t="shared" si="79"/>
        <v>0</v>
      </c>
      <c r="EV93" s="198">
        <f t="shared" si="79"/>
        <v>0</v>
      </c>
      <c r="EW93" s="198">
        <f t="shared" si="79"/>
        <v>0</v>
      </c>
      <c r="EX93" s="198">
        <f t="shared" si="79"/>
        <v>0</v>
      </c>
      <c r="EY93" s="198">
        <f t="shared" si="79"/>
        <v>0</v>
      </c>
      <c r="EZ93" s="198">
        <f t="shared" si="79"/>
        <v>0</v>
      </c>
      <c r="FA93" s="198">
        <f t="shared" si="79"/>
        <v>0</v>
      </c>
      <c r="FB93" s="198">
        <f t="shared" si="79"/>
        <v>0</v>
      </c>
      <c r="FC93" s="198">
        <f t="shared" si="79"/>
        <v>0</v>
      </c>
      <c r="FD93" s="198">
        <f t="shared" si="79"/>
        <v>0</v>
      </c>
      <c r="FE93" s="198">
        <f t="shared" si="79"/>
        <v>0</v>
      </c>
      <c r="FF93" s="198">
        <f t="shared" si="79"/>
        <v>0</v>
      </c>
      <c r="FG93" s="198">
        <f t="shared" si="79"/>
        <v>0</v>
      </c>
      <c r="FH93" s="198"/>
      <c r="FJ93" s="233">
        <f t="shared" si="80"/>
        <v>0</v>
      </c>
      <c r="FK93" s="233">
        <f t="shared" si="80"/>
        <v>0</v>
      </c>
      <c r="FL93" s="233">
        <f t="shared" si="80"/>
        <v>0</v>
      </c>
      <c r="FM93" s="233">
        <f t="shared" si="80"/>
        <v>0</v>
      </c>
      <c r="FN93" s="233">
        <f t="shared" si="80"/>
        <v>0</v>
      </c>
      <c r="FO93" s="233">
        <f t="shared" si="80"/>
        <v>0</v>
      </c>
      <c r="FP93" s="233">
        <f t="shared" si="80"/>
        <v>0</v>
      </c>
      <c r="FQ93" s="233">
        <f t="shared" si="80"/>
        <v>0</v>
      </c>
      <c r="FR93" s="233">
        <f t="shared" si="80"/>
        <v>0</v>
      </c>
      <c r="FS93" s="233">
        <f t="shared" si="80"/>
        <v>0</v>
      </c>
      <c r="FT93" s="233">
        <f t="shared" si="81"/>
        <v>0</v>
      </c>
      <c r="FU93" s="233">
        <f t="shared" si="81"/>
        <v>0</v>
      </c>
      <c r="FV93" s="233">
        <f t="shared" si="81"/>
        <v>0</v>
      </c>
      <c r="FW93" s="233">
        <f t="shared" si="81"/>
        <v>0</v>
      </c>
      <c r="FX93" s="233">
        <f t="shared" si="81"/>
        <v>0</v>
      </c>
      <c r="FY93" s="233">
        <f t="shared" si="81"/>
        <v>0</v>
      </c>
      <c r="FZ93" s="233">
        <f t="shared" si="81"/>
        <v>0</v>
      </c>
      <c r="GA93" s="233">
        <f t="shared" si="81"/>
        <v>0</v>
      </c>
      <c r="GB93" s="233">
        <f t="shared" si="81"/>
        <v>0</v>
      </c>
      <c r="GC93" s="216">
        <f t="shared" si="82"/>
        <v>0</v>
      </c>
      <c r="GD93" s="216">
        <f t="shared" si="82"/>
        <v>0</v>
      </c>
      <c r="GE93" s="216">
        <f t="shared" si="82"/>
        <v>0</v>
      </c>
      <c r="GF93" s="216">
        <f t="shared" si="82"/>
        <v>0</v>
      </c>
      <c r="GG93" s="216">
        <f t="shared" si="82"/>
        <v>0</v>
      </c>
      <c r="GH93" s="216">
        <f t="shared" si="82"/>
        <v>0</v>
      </c>
      <c r="GI93" s="216">
        <f t="shared" si="82"/>
        <v>0</v>
      </c>
      <c r="GJ93" s="216">
        <f t="shared" si="82"/>
        <v>0</v>
      </c>
    </row>
    <row r="94" spans="1:192" s="10" customFormat="1" x14ac:dyDescent="0.25">
      <c r="A94" s="370" t="str">
        <f t="shared" si="71"/>
        <v/>
      </c>
      <c r="B94" s="224" t="s">
        <v>162</v>
      </c>
      <c r="C94" s="224"/>
      <c r="D94" s="224"/>
      <c r="E94" s="224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31"/>
      <c r="BP94" s="231"/>
      <c r="BQ94" s="231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232"/>
      <c r="CC94" s="232"/>
      <c r="CD94" s="232"/>
      <c r="CE94" s="232"/>
      <c r="CF94" s="232"/>
      <c r="CG94" s="232"/>
      <c r="CH94" s="232"/>
      <c r="CI94" s="232"/>
      <c r="CJ94" s="232"/>
      <c r="CK94" s="295"/>
      <c r="CL94" s="349"/>
      <c r="CM94" s="359" t="str">
        <f t="shared" si="72"/>
        <v>X</v>
      </c>
      <c r="CN94" s="2">
        <f t="shared" si="60"/>
        <v>0</v>
      </c>
      <c r="CO94" s="215">
        <f t="shared" si="73"/>
        <v>0</v>
      </c>
      <c r="CP94" s="198">
        <f t="shared" si="61"/>
        <v>0</v>
      </c>
      <c r="CQ94" s="198">
        <f t="shared" si="62"/>
        <v>0</v>
      </c>
      <c r="CR94" s="198">
        <f t="shared" si="63"/>
        <v>0</v>
      </c>
      <c r="CS94" s="198">
        <f t="shared" si="74"/>
        <v>0</v>
      </c>
      <c r="CT94" s="233" t="str">
        <f t="shared" si="64"/>
        <v>F</v>
      </c>
      <c r="CU94" s="233"/>
      <c r="CV94" s="233"/>
      <c r="CW94" s="233"/>
      <c r="CX94" s="233"/>
      <c r="CY94" s="233"/>
      <c r="CZ94" s="348" t="str">
        <f t="shared" si="65"/>
        <v/>
      </c>
      <c r="DA94" s="348">
        <v>83</v>
      </c>
      <c r="EA94" s="233"/>
      <c r="EB94" s="233"/>
      <c r="EC94" s="233"/>
      <c r="ED94" s="233"/>
      <c r="EE94" s="233"/>
      <c r="EF94" s="233"/>
      <c r="EG94" s="233"/>
      <c r="EH94" s="233">
        <f t="shared" si="66"/>
        <v>0</v>
      </c>
      <c r="EI94" s="233">
        <f t="shared" si="67"/>
        <v>0</v>
      </c>
      <c r="EJ94" s="233">
        <f t="shared" si="68"/>
        <v>0</v>
      </c>
      <c r="EK94" s="233">
        <f t="shared" si="69"/>
        <v>0</v>
      </c>
      <c r="EL94" s="233">
        <f t="shared" si="70"/>
        <v>0</v>
      </c>
      <c r="ES94" s="198">
        <f t="shared" si="79"/>
        <v>0</v>
      </c>
      <c r="ET94" s="198">
        <f t="shared" si="79"/>
        <v>0</v>
      </c>
      <c r="EU94" s="198">
        <f t="shared" si="79"/>
        <v>0</v>
      </c>
      <c r="EV94" s="198">
        <f t="shared" si="79"/>
        <v>0</v>
      </c>
      <c r="EW94" s="198">
        <f t="shared" si="79"/>
        <v>0</v>
      </c>
      <c r="EX94" s="198">
        <f t="shared" si="79"/>
        <v>0</v>
      </c>
      <c r="EY94" s="198">
        <f t="shared" si="79"/>
        <v>0</v>
      </c>
      <c r="EZ94" s="198">
        <f t="shared" si="79"/>
        <v>0</v>
      </c>
      <c r="FA94" s="198">
        <f t="shared" si="79"/>
        <v>0</v>
      </c>
      <c r="FB94" s="198">
        <f t="shared" si="79"/>
        <v>0</v>
      </c>
      <c r="FC94" s="198">
        <f t="shared" si="79"/>
        <v>0</v>
      </c>
      <c r="FD94" s="198">
        <f t="shared" si="79"/>
        <v>0</v>
      </c>
      <c r="FE94" s="198">
        <f t="shared" si="79"/>
        <v>0</v>
      </c>
      <c r="FF94" s="198">
        <f t="shared" si="79"/>
        <v>0</v>
      </c>
      <c r="FG94" s="198">
        <f t="shared" si="79"/>
        <v>0</v>
      </c>
      <c r="FH94" s="198"/>
      <c r="FJ94" s="233">
        <f t="shared" si="80"/>
        <v>0</v>
      </c>
      <c r="FK94" s="233">
        <f t="shared" si="80"/>
        <v>0</v>
      </c>
      <c r="FL94" s="233">
        <f t="shared" si="80"/>
        <v>0</v>
      </c>
      <c r="FM94" s="233">
        <f t="shared" si="80"/>
        <v>0</v>
      </c>
      <c r="FN94" s="233">
        <f t="shared" si="80"/>
        <v>0</v>
      </c>
      <c r="FO94" s="233">
        <f t="shared" si="80"/>
        <v>0</v>
      </c>
      <c r="FP94" s="233">
        <f t="shared" si="80"/>
        <v>0</v>
      </c>
      <c r="FQ94" s="233">
        <f t="shared" si="80"/>
        <v>0</v>
      </c>
      <c r="FR94" s="233">
        <f t="shared" si="80"/>
        <v>0</v>
      </c>
      <c r="FS94" s="233">
        <f t="shared" si="80"/>
        <v>0</v>
      </c>
      <c r="FT94" s="233">
        <f t="shared" si="81"/>
        <v>0</v>
      </c>
      <c r="FU94" s="233">
        <f t="shared" si="81"/>
        <v>0</v>
      </c>
      <c r="FV94" s="233">
        <f t="shared" si="81"/>
        <v>0</v>
      </c>
      <c r="FW94" s="233">
        <f t="shared" si="81"/>
        <v>0</v>
      </c>
      <c r="FX94" s="233">
        <f t="shared" si="81"/>
        <v>0</v>
      </c>
      <c r="FY94" s="233">
        <f t="shared" si="81"/>
        <v>0</v>
      </c>
      <c r="FZ94" s="233">
        <f t="shared" si="81"/>
        <v>0</v>
      </c>
      <c r="GA94" s="233">
        <f t="shared" si="81"/>
        <v>0</v>
      </c>
      <c r="GB94" s="233">
        <f t="shared" si="81"/>
        <v>0</v>
      </c>
      <c r="GC94" s="216">
        <f t="shared" si="82"/>
        <v>0</v>
      </c>
      <c r="GD94" s="216">
        <f t="shared" si="82"/>
        <v>0</v>
      </c>
      <c r="GE94" s="216">
        <f t="shared" si="82"/>
        <v>0</v>
      </c>
      <c r="GF94" s="216">
        <f t="shared" si="82"/>
        <v>0</v>
      </c>
      <c r="GG94" s="216">
        <f t="shared" si="82"/>
        <v>0</v>
      </c>
      <c r="GH94" s="216">
        <f t="shared" si="82"/>
        <v>0</v>
      </c>
      <c r="GI94" s="216">
        <f t="shared" si="82"/>
        <v>0</v>
      </c>
      <c r="GJ94" s="216">
        <f t="shared" si="82"/>
        <v>0</v>
      </c>
    </row>
    <row r="95" spans="1:192" s="10" customFormat="1" x14ac:dyDescent="0.25">
      <c r="A95" s="370" t="str">
        <f t="shared" si="71"/>
        <v/>
      </c>
      <c r="B95" s="224" t="s">
        <v>163</v>
      </c>
      <c r="C95" s="224"/>
      <c r="D95" s="224"/>
      <c r="E95" s="224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31"/>
      <c r="BP95" s="231"/>
      <c r="BQ95" s="231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95"/>
      <c r="CL95" s="349"/>
      <c r="CM95" s="359" t="str">
        <f t="shared" si="72"/>
        <v>X</v>
      </c>
      <c r="CN95" s="2">
        <f t="shared" si="60"/>
        <v>0</v>
      </c>
      <c r="CO95" s="215">
        <f t="shared" si="73"/>
        <v>0</v>
      </c>
      <c r="CP95" s="198">
        <f t="shared" si="61"/>
        <v>0</v>
      </c>
      <c r="CQ95" s="198">
        <f t="shared" si="62"/>
        <v>0</v>
      </c>
      <c r="CR95" s="198">
        <f t="shared" si="63"/>
        <v>0</v>
      </c>
      <c r="CS95" s="198">
        <f t="shared" si="74"/>
        <v>0</v>
      </c>
      <c r="CT95" s="233" t="str">
        <f t="shared" si="64"/>
        <v>F</v>
      </c>
      <c r="CU95" s="233"/>
      <c r="CV95" s="233"/>
      <c r="CW95" s="233"/>
      <c r="CX95" s="233"/>
      <c r="CY95" s="233"/>
      <c r="CZ95" s="348" t="str">
        <f t="shared" si="65"/>
        <v/>
      </c>
      <c r="DA95" s="348">
        <v>84</v>
      </c>
      <c r="EA95" s="233"/>
      <c r="EB95" s="233"/>
      <c r="EC95" s="233"/>
      <c r="ED95" s="233"/>
      <c r="EE95" s="233"/>
      <c r="EF95" s="233"/>
      <c r="EG95" s="233"/>
      <c r="EH95" s="233">
        <f t="shared" si="66"/>
        <v>0</v>
      </c>
      <c r="EI95" s="233">
        <f t="shared" si="67"/>
        <v>0</v>
      </c>
      <c r="EJ95" s="233">
        <f t="shared" si="68"/>
        <v>0</v>
      </c>
      <c r="EK95" s="233">
        <f t="shared" si="69"/>
        <v>0</v>
      </c>
      <c r="EL95" s="233">
        <f t="shared" si="70"/>
        <v>0</v>
      </c>
      <c r="ES95" s="198">
        <f t="shared" si="79"/>
        <v>0</v>
      </c>
      <c r="ET95" s="198">
        <f t="shared" si="79"/>
        <v>0</v>
      </c>
      <c r="EU95" s="198">
        <f t="shared" si="79"/>
        <v>0</v>
      </c>
      <c r="EV95" s="198">
        <f t="shared" si="79"/>
        <v>0</v>
      </c>
      <c r="EW95" s="198">
        <f t="shared" si="79"/>
        <v>0</v>
      </c>
      <c r="EX95" s="198">
        <f t="shared" si="79"/>
        <v>0</v>
      </c>
      <c r="EY95" s="198">
        <f t="shared" si="79"/>
        <v>0</v>
      </c>
      <c r="EZ95" s="198">
        <f t="shared" si="79"/>
        <v>0</v>
      </c>
      <c r="FA95" s="198">
        <f t="shared" si="79"/>
        <v>0</v>
      </c>
      <c r="FB95" s="198">
        <f t="shared" si="79"/>
        <v>0</v>
      </c>
      <c r="FC95" s="198">
        <f t="shared" si="79"/>
        <v>0</v>
      </c>
      <c r="FD95" s="198">
        <f t="shared" si="79"/>
        <v>0</v>
      </c>
      <c r="FE95" s="198">
        <f t="shared" si="79"/>
        <v>0</v>
      </c>
      <c r="FF95" s="198">
        <f t="shared" si="79"/>
        <v>0</v>
      </c>
      <c r="FG95" s="198">
        <f t="shared" si="79"/>
        <v>0</v>
      </c>
      <c r="FH95" s="198"/>
      <c r="FJ95" s="233">
        <f t="shared" si="80"/>
        <v>0</v>
      </c>
      <c r="FK95" s="233">
        <f t="shared" si="80"/>
        <v>0</v>
      </c>
      <c r="FL95" s="233">
        <f t="shared" si="80"/>
        <v>0</v>
      </c>
      <c r="FM95" s="233">
        <f t="shared" si="80"/>
        <v>0</v>
      </c>
      <c r="FN95" s="233">
        <f t="shared" si="80"/>
        <v>0</v>
      </c>
      <c r="FO95" s="233">
        <f t="shared" si="80"/>
        <v>0</v>
      </c>
      <c r="FP95" s="233">
        <f t="shared" si="80"/>
        <v>0</v>
      </c>
      <c r="FQ95" s="233">
        <f t="shared" si="80"/>
        <v>0</v>
      </c>
      <c r="FR95" s="233">
        <f t="shared" si="80"/>
        <v>0</v>
      </c>
      <c r="FS95" s="233">
        <f t="shared" si="80"/>
        <v>0</v>
      </c>
      <c r="FT95" s="233">
        <f t="shared" si="81"/>
        <v>0</v>
      </c>
      <c r="FU95" s="233">
        <f t="shared" si="81"/>
        <v>0</v>
      </c>
      <c r="FV95" s="233">
        <f t="shared" si="81"/>
        <v>0</v>
      </c>
      <c r="FW95" s="233">
        <f t="shared" si="81"/>
        <v>0</v>
      </c>
      <c r="FX95" s="233">
        <f t="shared" si="81"/>
        <v>0</v>
      </c>
      <c r="FY95" s="233">
        <f t="shared" si="81"/>
        <v>0</v>
      </c>
      <c r="FZ95" s="233">
        <f t="shared" si="81"/>
        <v>0</v>
      </c>
      <c r="GA95" s="233">
        <f t="shared" si="81"/>
        <v>0</v>
      </c>
      <c r="GB95" s="233">
        <f t="shared" si="81"/>
        <v>0</v>
      </c>
      <c r="GC95" s="216">
        <f t="shared" si="82"/>
        <v>0</v>
      </c>
      <c r="GD95" s="216">
        <f t="shared" si="82"/>
        <v>0</v>
      </c>
      <c r="GE95" s="216">
        <f t="shared" si="82"/>
        <v>0</v>
      </c>
      <c r="GF95" s="216">
        <f t="shared" si="82"/>
        <v>0</v>
      </c>
      <c r="GG95" s="216">
        <f t="shared" si="82"/>
        <v>0</v>
      </c>
      <c r="GH95" s="216">
        <f t="shared" si="82"/>
        <v>0</v>
      </c>
      <c r="GI95" s="216">
        <f t="shared" si="82"/>
        <v>0</v>
      </c>
      <c r="GJ95" s="216">
        <f t="shared" si="82"/>
        <v>0</v>
      </c>
    </row>
    <row r="96" spans="1:192" s="10" customFormat="1" x14ac:dyDescent="0.25">
      <c r="A96" s="370" t="str">
        <f t="shared" si="71"/>
        <v/>
      </c>
      <c r="B96" s="224" t="s">
        <v>164</v>
      </c>
      <c r="C96" s="224"/>
      <c r="D96" s="224"/>
      <c r="E96" s="224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31"/>
      <c r="BP96" s="231"/>
      <c r="BQ96" s="231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95"/>
      <c r="CL96" s="349"/>
      <c r="CM96" s="359" t="str">
        <f t="shared" si="72"/>
        <v>X</v>
      </c>
      <c r="CN96" s="2">
        <f t="shared" si="60"/>
        <v>0</v>
      </c>
      <c r="CO96" s="215">
        <f t="shared" si="73"/>
        <v>0</v>
      </c>
      <c r="CP96" s="198">
        <f t="shared" si="61"/>
        <v>0</v>
      </c>
      <c r="CQ96" s="198">
        <f t="shared" si="62"/>
        <v>0</v>
      </c>
      <c r="CR96" s="198">
        <f t="shared" si="63"/>
        <v>0</v>
      </c>
      <c r="CS96" s="198">
        <f t="shared" si="74"/>
        <v>0</v>
      </c>
      <c r="CT96" s="233" t="str">
        <f t="shared" si="64"/>
        <v>F</v>
      </c>
      <c r="CU96" s="233"/>
      <c r="CV96" s="233"/>
      <c r="CW96" s="233"/>
      <c r="CX96" s="233"/>
      <c r="CY96" s="233"/>
      <c r="CZ96" s="348" t="str">
        <f t="shared" si="65"/>
        <v/>
      </c>
      <c r="DA96" s="348">
        <v>85</v>
      </c>
      <c r="EA96" s="233"/>
      <c r="EB96" s="233"/>
      <c r="EC96" s="233"/>
      <c r="ED96" s="233"/>
      <c r="EE96" s="233"/>
      <c r="EF96" s="233"/>
      <c r="EG96" s="233"/>
      <c r="EH96" s="233">
        <f t="shared" si="66"/>
        <v>0</v>
      </c>
      <c r="EI96" s="233">
        <f t="shared" si="67"/>
        <v>0</v>
      </c>
      <c r="EJ96" s="233">
        <f t="shared" si="68"/>
        <v>0</v>
      </c>
      <c r="EK96" s="233">
        <f t="shared" si="69"/>
        <v>0</v>
      </c>
      <c r="EL96" s="233">
        <f t="shared" si="70"/>
        <v>0</v>
      </c>
      <c r="ES96" s="198">
        <f t="shared" si="79"/>
        <v>0</v>
      </c>
      <c r="ET96" s="198">
        <f t="shared" si="79"/>
        <v>0</v>
      </c>
      <c r="EU96" s="198">
        <f t="shared" si="79"/>
        <v>0</v>
      </c>
      <c r="EV96" s="198">
        <f t="shared" si="79"/>
        <v>0</v>
      </c>
      <c r="EW96" s="198">
        <f t="shared" si="79"/>
        <v>0</v>
      </c>
      <c r="EX96" s="198">
        <f t="shared" si="79"/>
        <v>0</v>
      </c>
      <c r="EY96" s="198">
        <f t="shared" si="79"/>
        <v>0</v>
      </c>
      <c r="EZ96" s="198">
        <f t="shared" si="79"/>
        <v>0</v>
      </c>
      <c r="FA96" s="198">
        <f t="shared" si="79"/>
        <v>0</v>
      </c>
      <c r="FB96" s="198">
        <f t="shared" si="79"/>
        <v>0</v>
      </c>
      <c r="FC96" s="198">
        <f t="shared" si="79"/>
        <v>0</v>
      </c>
      <c r="FD96" s="198">
        <f t="shared" si="79"/>
        <v>0</v>
      </c>
      <c r="FE96" s="198">
        <f t="shared" si="79"/>
        <v>0</v>
      </c>
      <c r="FF96" s="198">
        <f t="shared" si="79"/>
        <v>0</v>
      </c>
      <c r="FG96" s="198">
        <f t="shared" si="79"/>
        <v>0</v>
      </c>
      <c r="FH96" s="198"/>
      <c r="FJ96" s="233">
        <f t="shared" si="80"/>
        <v>0</v>
      </c>
      <c r="FK96" s="233">
        <f t="shared" si="80"/>
        <v>0</v>
      </c>
      <c r="FL96" s="233">
        <f t="shared" si="80"/>
        <v>0</v>
      </c>
      <c r="FM96" s="233">
        <f t="shared" si="80"/>
        <v>0</v>
      </c>
      <c r="FN96" s="233">
        <f t="shared" si="80"/>
        <v>0</v>
      </c>
      <c r="FO96" s="233">
        <f t="shared" si="80"/>
        <v>0</v>
      </c>
      <c r="FP96" s="233">
        <f t="shared" si="80"/>
        <v>0</v>
      </c>
      <c r="FQ96" s="233">
        <f t="shared" si="80"/>
        <v>0</v>
      </c>
      <c r="FR96" s="233">
        <f t="shared" si="80"/>
        <v>0</v>
      </c>
      <c r="FS96" s="233">
        <f t="shared" si="80"/>
        <v>0</v>
      </c>
      <c r="FT96" s="233">
        <f t="shared" si="81"/>
        <v>0</v>
      </c>
      <c r="FU96" s="233">
        <f t="shared" si="81"/>
        <v>0</v>
      </c>
      <c r="FV96" s="233">
        <f t="shared" si="81"/>
        <v>0</v>
      </c>
      <c r="FW96" s="233">
        <f t="shared" si="81"/>
        <v>0</v>
      </c>
      <c r="FX96" s="233">
        <f t="shared" si="81"/>
        <v>0</v>
      </c>
      <c r="FY96" s="233">
        <f t="shared" si="81"/>
        <v>0</v>
      </c>
      <c r="FZ96" s="233">
        <f t="shared" si="81"/>
        <v>0</v>
      </c>
      <c r="GA96" s="233">
        <f t="shared" si="81"/>
        <v>0</v>
      </c>
      <c r="GB96" s="233">
        <f t="shared" si="81"/>
        <v>0</v>
      </c>
      <c r="GC96" s="216">
        <f t="shared" si="82"/>
        <v>0</v>
      </c>
      <c r="GD96" s="216">
        <f t="shared" si="82"/>
        <v>0</v>
      </c>
      <c r="GE96" s="216">
        <f t="shared" si="82"/>
        <v>0</v>
      </c>
      <c r="GF96" s="216">
        <f t="shared" si="82"/>
        <v>0</v>
      </c>
      <c r="GG96" s="216">
        <f t="shared" si="82"/>
        <v>0</v>
      </c>
      <c r="GH96" s="216">
        <f t="shared" si="82"/>
        <v>0</v>
      </c>
      <c r="GI96" s="216">
        <f t="shared" si="82"/>
        <v>0</v>
      </c>
      <c r="GJ96" s="216">
        <f t="shared" si="82"/>
        <v>0</v>
      </c>
    </row>
    <row r="97" spans="1:192" s="10" customFormat="1" x14ac:dyDescent="0.25">
      <c r="A97" s="370" t="str">
        <f t="shared" si="71"/>
        <v/>
      </c>
      <c r="B97" s="224" t="s">
        <v>165</v>
      </c>
      <c r="C97" s="224"/>
      <c r="D97" s="224"/>
      <c r="E97" s="224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31"/>
      <c r="BP97" s="231"/>
      <c r="BQ97" s="231"/>
      <c r="BR97" s="232"/>
      <c r="BS97" s="232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95"/>
      <c r="CL97" s="349"/>
      <c r="CM97" s="359" t="str">
        <f t="shared" si="72"/>
        <v>X</v>
      </c>
      <c r="CN97" s="2">
        <f t="shared" si="60"/>
        <v>0</v>
      </c>
      <c r="CO97" s="215">
        <f t="shared" si="73"/>
        <v>0</v>
      </c>
      <c r="CP97" s="198">
        <f t="shared" si="61"/>
        <v>0</v>
      </c>
      <c r="CQ97" s="198">
        <f t="shared" si="62"/>
        <v>0</v>
      </c>
      <c r="CR97" s="198">
        <f t="shared" si="63"/>
        <v>0</v>
      </c>
      <c r="CS97" s="198">
        <f t="shared" si="74"/>
        <v>0</v>
      </c>
      <c r="CT97" s="233" t="str">
        <f t="shared" si="64"/>
        <v>F</v>
      </c>
      <c r="CU97" s="233"/>
      <c r="CV97" s="233"/>
      <c r="CW97" s="233"/>
      <c r="CX97" s="233"/>
      <c r="CY97" s="233"/>
      <c r="CZ97" s="348" t="str">
        <f t="shared" si="65"/>
        <v/>
      </c>
      <c r="DA97" s="348">
        <v>86</v>
      </c>
      <c r="EA97" s="233"/>
      <c r="EB97" s="233"/>
      <c r="EC97" s="233"/>
      <c r="ED97" s="233"/>
      <c r="EE97" s="233"/>
      <c r="EF97" s="233"/>
      <c r="EG97" s="233"/>
      <c r="EH97" s="233">
        <f t="shared" si="66"/>
        <v>0</v>
      </c>
      <c r="EI97" s="233">
        <f t="shared" si="67"/>
        <v>0</v>
      </c>
      <c r="EJ97" s="233">
        <f t="shared" si="68"/>
        <v>0</v>
      </c>
      <c r="EK97" s="233">
        <f t="shared" si="69"/>
        <v>0</v>
      </c>
      <c r="EL97" s="233">
        <f t="shared" si="70"/>
        <v>0</v>
      </c>
      <c r="ES97" s="198">
        <f t="shared" si="79"/>
        <v>0</v>
      </c>
      <c r="ET97" s="198">
        <f t="shared" si="79"/>
        <v>0</v>
      </c>
      <c r="EU97" s="198">
        <f t="shared" si="79"/>
        <v>0</v>
      </c>
      <c r="EV97" s="198">
        <f t="shared" si="79"/>
        <v>0</v>
      </c>
      <c r="EW97" s="198">
        <f t="shared" si="79"/>
        <v>0</v>
      </c>
      <c r="EX97" s="198">
        <f t="shared" si="79"/>
        <v>0</v>
      </c>
      <c r="EY97" s="198">
        <f t="shared" si="79"/>
        <v>0</v>
      </c>
      <c r="EZ97" s="198">
        <f t="shared" si="79"/>
        <v>0</v>
      </c>
      <c r="FA97" s="198">
        <f t="shared" si="79"/>
        <v>0</v>
      </c>
      <c r="FB97" s="198">
        <f t="shared" si="79"/>
        <v>0</v>
      </c>
      <c r="FC97" s="198">
        <f t="shared" si="79"/>
        <v>0</v>
      </c>
      <c r="FD97" s="198">
        <f t="shared" si="79"/>
        <v>0</v>
      </c>
      <c r="FE97" s="198">
        <f t="shared" si="79"/>
        <v>0</v>
      </c>
      <c r="FF97" s="198">
        <f t="shared" si="79"/>
        <v>0</v>
      </c>
      <c r="FG97" s="198">
        <f t="shared" si="79"/>
        <v>0</v>
      </c>
      <c r="FH97" s="198"/>
      <c r="FJ97" s="233">
        <f t="shared" si="80"/>
        <v>0</v>
      </c>
      <c r="FK97" s="233">
        <f t="shared" si="80"/>
        <v>0</v>
      </c>
      <c r="FL97" s="233">
        <f t="shared" si="80"/>
        <v>0</v>
      </c>
      <c r="FM97" s="233">
        <f t="shared" si="80"/>
        <v>0</v>
      </c>
      <c r="FN97" s="233">
        <f t="shared" si="80"/>
        <v>0</v>
      </c>
      <c r="FO97" s="233">
        <f t="shared" si="80"/>
        <v>0</v>
      </c>
      <c r="FP97" s="233">
        <f t="shared" si="80"/>
        <v>0</v>
      </c>
      <c r="FQ97" s="233">
        <f t="shared" si="80"/>
        <v>0</v>
      </c>
      <c r="FR97" s="233">
        <f t="shared" si="80"/>
        <v>0</v>
      </c>
      <c r="FS97" s="233">
        <f t="shared" si="80"/>
        <v>0</v>
      </c>
      <c r="FT97" s="233">
        <f t="shared" si="81"/>
        <v>0</v>
      </c>
      <c r="FU97" s="233">
        <f t="shared" si="81"/>
        <v>0</v>
      </c>
      <c r="FV97" s="233">
        <f t="shared" si="81"/>
        <v>0</v>
      </c>
      <c r="FW97" s="233">
        <f t="shared" si="81"/>
        <v>0</v>
      </c>
      <c r="FX97" s="233">
        <f t="shared" si="81"/>
        <v>0</v>
      </c>
      <c r="FY97" s="233">
        <f t="shared" si="81"/>
        <v>0</v>
      </c>
      <c r="FZ97" s="233">
        <f t="shared" si="81"/>
        <v>0</v>
      </c>
      <c r="GA97" s="233">
        <f t="shared" si="81"/>
        <v>0</v>
      </c>
      <c r="GB97" s="233">
        <f t="shared" si="81"/>
        <v>0</v>
      </c>
      <c r="GC97" s="216">
        <f t="shared" si="82"/>
        <v>0</v>
      </c>
      <c r="GD97" s="216">
        <f t="shared" si="82"/>
        <v>0</v>
      </c>
      <c r="GE97" s="216">
        <f t="shared" si="82"/>
        <v>0</v>
      </c>
      <c r="GF97" s="216">
        <f t="shared" si="82"/>
        <v>0</v>
      </c>
      <c r="GG97" s="216">
        <f t="shared" si="82"/>
        <v>0</v>
      </c>
      <c r="GH97" s="216">
        <f t="shared" si="82"/>
        <v>0</v>
      </c>
      <c r="GI97" s="216">
        <f t="shared" si="82"/>
        <v>0</v>
      </c>
      <c r="GJ97" s="216">
        <f t="shared" si="82"/>
        <v>0</v>
      </c>
    </row>
    <row r="98" spans="1:192" s="10" customFormat="1" x14ac:dyDescent="0.25">
      <c r="A98" s="370" t="str">
        <f t="shared" si="71"/>
        <v/>
      </c>
      <c r="B98" s="224" t="s">
        <v>166</v>
      </c>
      <c r="C98" s="224"/>
      <c r="D98" s="224"/>
      <c r="E98" s="224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31"/>
      <c r="BP98" s="231"/>
      <c r="BQ98" s="231"/>
      <c r="BR98" s="232"/>
      <c r="BS98" s="232"/>
      <c r="BT98" s="232"/>
      <c r="BU98" s="232"/>
      <c r="BV98" s="232"/>
      <c r="BW98" s="232"/>
      <c r="BX98" s="232"/>
      <c r="BY98" s="232"/>
      <c r="BZ98" s="232"/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95"/>
      <c r="CL98" s="349"/>
      <c r="CM98" s="359" t="str">
        <f t="shared" si="72"/>
        <v>X</v>
      </c>
      <c r="CN98" s="2">
        <f t="shared" si="60"/>
        <v>0</v>
      </c>
      <c r="CO98" s="215">
        <f t="shared" si="73"/>
        <v>0</v>
      </c>
      <c r="CP98" s="198">
        <f t="shared" si="61"/>
        <v>0</v>
      </c>
      <c r="CQ98" s="198">
        <f t="shared" si="62"/>
        <v>0</v>
      </c>
      <c r="CR98" s="198">
        <f t="shared" si="63"/>
        <v>0</v>
      </c>
      <c r="CS98" s="198">
        <f t="shared" si="74"/>
        <v>0</v>
      </c>
      <c r="CT98" s="233" t="str">
        <f t="shared" si="64"/>
        <v>F</v>
      </c>
      <c r="CU98" s="233"/>
      <c r="CV98" s="233"/>
      <c r="CW98" s="233"/>
      <c r="CX98" s="233"/>
      <c r="CY98" s="233"/>
      <c r="CZ98" s="348" t="str">
        <f t="shared" si="65"/>
        <v/>
      </c>
      <c r="DA98" s="348">
        <v>87</v>
      </c>
      <c r="EA98" s="233"/>
      <c r="EB98" s="233"/>
      <c r="EC98" s="233"/>
      <c r="ED98" s="233"/>
      <c r="EE98" s="233"/>
      <c r="EF98" s="233"/>
      <c r="EG98" s="233"/>
      <c r="EH98" s="233">
        <f t="shared" si="66"/>
        <v>0</v>
      </c>
      <c r="EI98" s="233">
        <f t="shared" si="67"/>
        <v>0</v>
      </c>
      <c r="EJ98" s="233">
        <f t="shared" si="68"/>
        <v>0</v>
      </c>
      <c r="EK98" s="233">
        <f t="shared" si="69"/>
        <v>0</v>
      </c>
      <c r="EL98" s="233">
        <f t="shared" si="70"/>
        <v>0</v>
      </c>
      <c r="ES98" s="198">
        <f t="shared" si="79"/>
        <v>0</v>
      </c>
      <c r="ET98" s="198">
        <f t="shared" si="79"/>
        <v>0</v>
      </c>
      <c r="EU98" s="198">
        <f t="shared" si="79"/>
        <v>0</v>
      </c>
      <c r="EV98" s="198">
        <f t="shared" si="79"/>
        <v>0</v>
      </c>
      <c r="EW98" s="198">
        <f t="shared" si="79"/>
        <v>0</v>
      </c>
      <c r="EX98" s="198">
        <f t="shared" si="79"/>
        <v>0</v>
      </c>
      <c r="EY98" s="198">
        <f t="shared" si="79"/>
        <v>0</v>
      </c>
      <c r="EZ98" s="198">
        <f t="shared" si="79"/>
        <v>0</v>
      </c>
      <c r="FA98" s="198">
        <f t="shared" si="79"/>
        <v>0</v>
      </c>
      <c r="FB98" s="198">
        <f t="shared" si="79"/>
        <v>0</v>
      </c>
      <c r="FC98" s="198">
        <f t="shared" si="79"/>
        <v>0</v>
      </c>
      <c r="FD98" s="198">
        <f t="shared" si="79"/>
        <v>0</v>
      </c>
      <c r="FE98" s="198">
        <f t="shared" si="79"/>
        <v>0</v>
      </c>
      <c r="FF98" s="198">
        <f t="shared" si="79"/>
        <v>0</v>
      </c>
      <c r="FG98" s="198">
        <f t="shared" si="79"/>
        <v>0</v>
      </c>
      <c r="FH98" s="198"/>
      <c r="FJ98" s="233">
        <f t="shared" si="80"/>
        <v>0</v>
      </c>
      <c r="FK98" s="233">
        <f t="shared" si="80"/>
        <v>0</v>
      </c>
      <c r="FL98" s="233">
        <f t="shared" si="80"/>
        <v>0</v>
      </c>
      <c r="FM98" s="233">
        <f t="shared" si="80"/>
        <v>0</v>
      </c>
      <c r="FN98" s="233">
        <f t="shared" si="80"/>
        <v>0</v>
      </c>
      <c r="FO98" s="233">
        <f t="shared" si="80"/>
        <v>0</v>
      </c>
      <c r="FP98" s="233">
        <f t="shared" si="80"/>
        <v>0</v>
      </c>
      <c r="FQ98" s="233">
        <f t="shared" si="80"/>
        <v>0</v>
      </c>
      <c r="FR98" s="233">
        <f t="shared" si="80"/>
        <v>0</v>
      </c>
      <c r="FS98" s="233">
        <f t="shared" si="80"/>
        <v>0</v>
      </c>
      <c r="FT98" s="233">
        <f t="shared" si="81"/>
        <v>0</v>
      </c>
      <c r="FU98" s="233">
        <f t="shared" si="81"/>
        <v>0</v>
      </c>
      <c r="FV98" s="233">
        <f t="shared" si="81"/>
        <v>0</v>
      </c>
      <c r="FW98" s="233">
        <f t="shared" si="81"/>
        <v>0</v>
      </c>
      <c r="FX98" s="233">
        <f t="shared" si="81"/>
        <v>0</v>
      </c>
      <c r="FY98" s="233">
        <f t="shared" si="81"/>
        <v>0</v>
      </c>
      <c r="FZ98" s="233">
        <f t="shared" si="81"/>
        <v>0</v>
      </c>
      <c r="GA98" s="233">
        <f t="shared" si="81"/>
        <v>0</v>
      </c>
      <c r="GB98" s="233">
        <f t="shared" si="81"/>
        <v>0</v>
      </c>
      <c r="GC98" s="216">
        <f t="shared" si="82"/>
        <v>0</v>
      </c>
      <c r="GD98" s="216">
        <f t="shared" si="82"/>
        <v>0</v>
      </c>
      <c r="GE98" s="216">
        <f t="shared" si="82"/>
        <v>0</v>
      </c>
      <c r="GF98" s="216">
        <f t="shared" si="82"/>
        <v>0</v>
      </c>
      <c r="GG98" s="216">
        <f t="shared" si="82"/>
        <v>0</v>
      </c>
      <c r="GH98" s="216">
        <f t="shared" si="82"/>
        <v>0</v>
      </c>
      <c r="GI98" s="216">
        <f t="shared" si="82"/>
        <v>0</v>
      </c>
      <c r="GJ98" s="216">
        <f t="shared" si="82"/>
        <v>0</v>
      </c>
    </row>
    <row r="99" spans="1:192" s="10" customFormat="1" x14ac:dyDescent="0.25">
      <c r="A99" s="370" t="str">
        <f t="shared" si="71"/>
        <v/>
      </c>
      <c r="B99" s="224" t="s">
        <v>167</v>
      </c>
      <c r="C99" s="224"/>
      <c r="D99" s="224"/>
      <c r="E99" s="224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31"/>
      <c r="BP99" s="231"/>
      <c r="BQ99" s="231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95"/>
      <c r="CL99" s="349"/>
      <c r="CM99" s="359" t="str">
        <f t="shared" si="72"/>
        <v>X</v>
      </c>
      <c r="CN99" s="2">
        <f t="shared" si="60"/>
        <v>0</v>
      </c>
      <c r="CO99" s="215">
        <f t="shared" si="73"/>
        <v>0</v>
      </c>
      <c r="CP99" s="198">
        <f t="shared" si="61"/>
        <v>0</v>
      </c>
      <c r="CQ99" s="198">
        <f t="shared" si="62"/>
        <v>0</v>
      </c>
      <c r="CR99" s="198">
        <f t="shared" si="63"/>
        <v>0</v>
      </c>
      <c r="CS99" s="198">
        <f t="shared" si="74"/>
        <v>0</v>
      </c>
      <c r="CT99" s="233" t="str">
        <f t="shared" si="64"/>
        <v>F</v>
      </c>
      <c r="CU99" s="233"/>
      <c r="CV99" s="233"/>
      <c r="CW99" s="233"/>
      <c r="CX99" s="233"/>
      <c r="CY99" s="233"/>
      <c r="CZ99" s="348" t="str">
        <f t="shared" si="65"/>
        <v/>
      </c>
      <c r="DA99" s="348">
        <v>88</v>
      </c>
      <c r="EA99" s="233"/>
      <c r="EB99" s="233"/>
      <c r="EC99" s="233"/>
      <c r="ED99" s="233"/>
      <c r="EE99" s="233"/>
      <c r="EF99" s="233"/>
      <c r="EG99" s="233"/>
      <c r="EH99" s="233">
        <f t="shared" si="66"/>
        <v>0</v>
      </c>
      <c r="EI99" s="233">
        <f t="shared" si="67"/>
        <v>0</v>
      </c>
      <c r="EJ99" s="233">
        <f t="shared" si="68"/>
        <v>0</v>
      </c>
      <c r="EK99" s="233">
        <f t="shared" si="69"/>
        <v>0</v>
      </c>
      <c r="EL99" s="233">
        <f t="shared" si="70"/>
        <v>0</v>
      </c>
      <c r="ES99" s="198">
        <f t="shared" si="79"/>
        <v>0</v>
      </c>
      <c r="ET99" s="198">
        <f t="shared" si="79"/>
        <v>0</v>
      </c>
      <c r="EU99" s="198">
        <f t="shared" si="79"/>
        <v>0</v>
      </c>
      <c r="EV99" s="198">
        <f t="shared" si="79"/>
        <v>0</v>
      </c>
      <c r="EW99" s="198">
        <f t="shared" si="79"/>
        <v>0</v>
      </c>
      <c r="EX99" s="198">
        <f t="shared" si="79"/>
        <v>0</v>
      </c>
      <c r="EY99" s="198">
        <f t="shared" si="79"/>
        <v>0</v>
      </c>
      <c r="EZ99" s="198">
        <f t="shared" si="79"/>
        <v>0</v>
      </c>
      <c r="FA99" s="198">
        <f t="shared" si="79"/>
        <v>0</v>
      </c>
      <c r="FB99" s="198">
        <f t="shared" si="79"/>
        <v>0</v>
      </c>
      <c r="FC99" s="198">
        <f t="shared" si="79"/>
        <v>0</v>
      </c>
      <c r="FD99" s="198">
        <f t="shared" si="79"/>
        <v>0</v>
      </c>
      <c r="FE99" s="198">
        <f t="shared" si="79"/>
        <v>0</v>
      </c>
      <c r="FF99" s="198">
        <f t="shared" si="79"/>
        <v>0</v>
      </c>
      <c r="FG99" s="198">
        <f t="shared" si="79"/>
        <v>0</v>
      </c>
      <c r="FH99" s="198"/>
      <c r="FJ99" s="233">
        <f t="shared" si="80"/>
        <v>0</v>
      </c>
      <c r="FK99" s="233">
        <f t="shared" si="80"/>
        <v>0</v>
      </c>
      <c r="FL99" s="233">
        <f t="shared" si="80"/>
        <v>0</v>
      </c>
      <c r="FM99" s="233">
        <f t="shared" si="80"/>
        <v>0</v>
      </c>
      <c r="FN99" s="233">
        <f t="shared" si="80"/>
        <v>0</v>
      </c>
      <c r="FO99" s="233">
        <f t="shared" si="80"/>
        <v>0</v>
      </c>
      <c r="FP99" s="233">
        <f t="shared" si="80"/>
        <v>0</v>
      </c>
      <c r="FQ99" s="233">
        <f t="shared" si="80"/>
        <v>0</v>
      </c>
      <c r="FR99" s="233">
        <f t="shared" si="80"/>
        <v>0</v>
      </c>
      <c r="FS99" s="233">
        <f t="shared" si="80"/>
        <v>0</v>
      </c>
      <c r="FT99" s="233">
        <f t="shared" si="81"/>
        <v>0</v>
      </c>
      <c r="FU99" s="233">
        <f t="shared" si="81"/>
        <v>0</v>
      </c>
      <c r="FV99" s="233">
        <f t="shared" si="81"/>
        <v>0</v>
      </c>
      <c r="FW99" s="233">
        <f t="shared" si="81"/>
        <v>0</v>
      </c>
      <c r="FX99" s="233">
        <f t="shared" si="81"/>
        <v>0</v>
      </c>
      <c r="FY99" s="233">
        <f t="shared" si="81"/>
        <v>0</v>
      </c>
      <c r="FZ99" s="233">
        <f t="shared" si="81"/>
        <v>0</v>
      </c>
      <c r="GA99" s="233">
        <f t="shared" si="81"/>
        <v>0</v>
      </c>
      <c r="GB99" s="233">
        <f t="shared" si="81"/>
        <v>0</v>
      </c>
      <c r="GC99" s="216">
        <f t="shared" si="82"/>
        <v>0</v>
      </c>
      <c r="GD99" s="216">
        <f t="shared" si="82"/>
        <v>0</v>
      </c>
      <c r="GE99" s="216">
        <f t="shared" si="82"/>
        <v>0</v>
      </c>
      <c r="GF99" s="216">
        <f t="shared" si="82"/>
        <v>0</v>
      </c>
      <c r="GG99" s="216">
        <f t="shared" si="82"/>
        <v>0</v>
      </c>
      <c r="GH99" s="216">
        <f t="shared" si="82"/>
        <v>0</v>
      </c>
      <c r="GI99" s="216">
        <f t="shared" si="82"/>
        <v>0</v>
      </c>
      <c r="GJ99" s="216">
        <f t="shared" si="82"/>
        <v>0</v>
      </c>
    </row>
    <row r="100" spans="1:192" s="10" customFormat="1" x14ac:dyDescent="0.25">
      <c r="A100" s="370" t="str">
        <f t="shared" si="71"/>
        <v/>
      </c>
      <c r="B100" s="224" t="s">
        <v>168</v>
      </c>
      <c r="C100" s="224"/>
      <c r="D100" s="224"/>
      <c r="E100" s="224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31"/>
      <c r="BP100" s="231"/>
      <c r="BQ100" s="231"/>
      <c r="BR100" s="232"/>
      <c r="BS100" s="232"/>
      <c r="BT100" s="232"/>
      <c r="BU100" s="232"/>
      <c r="BV100" s="232"/>
      <c r="BW100" s="232"/>
      <c r="BX100" s="232"/>
      <c r="BY100" s="232"/>
      <c r="BZ100" s="232"/>
      <c r="CA100" s="232"/>
      <c r="CB100" s="232"/>
      <c r="CC100" s="232"/>
      <c r="CD100" s="232"/>
      <c r="CE100" s="232"/>
      <c r="CF100" s="232"/>
      <c r="CG100" s="232"/>
      <c r="CH100" s="232"/>
      <c r="CI100" s="232"/>
      <c r="CJ100" s="232"/>
      <c r="CK100" s="295"/>
      <c r="CL100" s="349"/>
      <c r="CM100" s="359" t="str">
        <f t="shared" si="72"/>
        <v>X</v>
      </c>
      <c r="CN100" s="2">
        <f t="shared" si="60"/>
        <v>0</v>
      </c>
      <c r="CO100" s="215">
        <f t="shared" si="73"/>
        <v>0</v>
      </c>
      <c r="CP100" s="198">
        <f t="shared" si="61"/>
        <v>0</v>
      </c>
      <c r="CQ100" s="198">
        <f t="shared" si="62"/>
        <v>0</v>
      </c>
      <c r="CR100" s="198">
        <f t="shared" si="63"/>
        <v>0</v>
      </c>
      <c r="CS100" s="198">
        <f t="shared" si="74"/>
        <v>0</v>
      </c>
      <c r="CT100" s="233" t="str">
        <f t="shared" si="64"/>
        <v>F</v>
      </c>
      <c r="CU100" s="233"/>
      <c r="CV100" s="233"/>
      <c r="CW100" s="233"/>
      <c r="CX100" s="233"/>
      <c r="CY100" s="233"/>
      <c r="CZ100" s="348" t="str">
        <f t="shared" si="65"/>
        <v/>
      </c>
      <c r="DA100" s="348">
        <v>89</v>
      </c>
      <c r="EA100" s="233"/>
      <c r="EB100" s="233"/>
      <c r="EC100" s="233"/>
      <c r="ED100" s="233"/>
      <c r="EE100" s="233"/>
      <c r="EF100" s="233"/>
      <c r="EG100" s="233"/>
      <c r="EH100" s="233">
        <f t="shared" si="66"/>
        <v>0</v>
      </c>
      <c r="EI100" s="233">
        <f t="shared" si="67"/>
        <v>0</v>
      </c>
      <c r="EJ100" s="233">
        <f t="shared" si="68"/>
        <v>0</v>
      </c>
      <c r="EK100" s="233">
        <f t="shared" si="69"/>
        <v>0</v>
      </c>
      <c r="EL100" s="233">
        <f t="shared" si="70"/>
        <v>0</v>
      </c>
      <c r="ES100" s="198">
        <f t="shared" si="79"/>
        <v>0</v>
      </c>
      <c r="ET100" s="198">
        <f t="shared" si="79"/>
        <v>0</v>
      </c>
      <c r="EU100" s="198">
        <f t="shared" si="79"/>
        <v>0</v>
      </c>
      <c r="EV100" s="198">
        <f t="shared" si="79"/>
        <v>0</v>
      </c>
      <c r="EW100" s="198">
        <f t="shared" si="79"/>
        <v>0</v>
      </c>
      <c r="EX100" s="198">
        <f t="shared" si="79"/>
        <v>0</v>
      </c>
      <c r="EY100" s="198">
        <f t="shared" si="79"/>
        <v>0</v>
      </c>
      <c r="EZ100" s="198">
        <f t="shared" si="79"/>
        <v>0</v>
      </c>
      <c r="FA100" s="198">
        <f t="shared" si="79"/>
        <v>0</v>
      </c>
      <c r="FB100" s="198">
        <f t="shared" si="79"/>
        <v>0</v>
      </c>
      <c r="FC100" s="198">
        <f t="shared" si="79"/>
        <v>0</v>
      </c>
      <c r="FD100" s="198">
        <f t="shared" si="79"/>
        <v>0</v>
      </c>
      <c r="FE100" s="198">
        <f t="shared" si="79"/>
        <v>0</v>
      </c>
      <c r="FF100" s="198">
        <f t="shared" si="79"/>
        <v>0</v>
      </c>
      <c r="FG100" s="198">
        <f t="shared" si="79"/>
        <v>0</v>
      </c>
      <c r="FH100" s="198"/>
      <c r="FJ100" s="233">
        <f t="shared" si="80"/>
        <v>0</v>
      </c>
      <c r="FK100" s="233">
        <f t="shared" si="80"/>
        <v>0</v>
      </c>
      <c r="FL100" s="233">
        <f t="shared" si="80"/>
        <v>0</v>
      </c>
      <c r="FM100" s="233">
        <f t="shared" si="80"/>
        <v>0</v>
      </c>
      <c r="FN100" s="233">
        <f t="shared" si="80"/>
        <v>0</v>
      </c>
      <c r="FO100" s="233">
        <f t="shared" si="80"/>
        <v>0</v>
      </c>
      <c r="FP100" s="233">
        <f t="shared" si="80"/>
        <v>0</v>
      </c>
      <c r="FQ100" s="233">
        <f t="shared" si="80"/>
        <v>0</v>
      </c>
      <c r="FR100" s="233">
        <f t="shared" si="80"/>
        <v>0</v>
      </c>
      <c r="FS100" s="233">
        <f t="shared" si="80"/>
        <v>0</v>
      </c>
      <c r="FT100" s="233">
        <f t="shared" si="81"/>
        <v>0</v>
      </c>
      <c r="FU100" s="233">
        <f t="shared" si="81"/>
        <v>0</v>
      </c>
      <c r="FV100" s="233">
        <f t="shared" si="81"/>
        <v>0</v>
      </c>
      <c r="FW100" s="233">
        <f t="shared" si="81"/>
        <v>0</v>
      </c>
      <c r="FX100" s="233">
        <f t="shared" si="81"/>
        <v>0</v>
      </c>
      <c r="FY100" s="233">
        <f t="shared" si="81"/>
        <v>0</v>
      </c>
      <c r="FZ100" s="233">
        <f t="shared" si="81"/>
        <v>0</v>
      </c>
      <c r="GA100" s="233">
        <f t="shared" si="81"/>
        <v>0</v>
      </c>
      <c r="GB100" s="233">
        <f t="shared" si="81"/>
        <v>0</v>
      </c>
      <c r="GC100" s="216">
        <f t="shared" si="82"/>
        <v>0</v>
      </c>
      <c r="GD100" s="216">
        <f t="shared" si="82"/>
        <v>0</v>
      </c>
      <c r="GE100" s="216">
        <f t="shared" si="82"/>
        <v>0</v>
      </c>
      <c r="GF100" s="216">
        <f t="shared" si="82"/>
        <v>0</v>
      </c>
      <c r="GG100" s="216">
        <f t="shared" si="82"/>
        <v>0</v>
      </c>
      <c r="GH100" s="216">
        <f t="shared" si="82"/>
        <v>0</v>
      </c>
      <c r="GI100" s="216">
        <f t="shared" si="82"/>
        <v>0</v>
      </c>
      <c r="GJ100" s="216">
        <f t="shared" si="82"/>
        <v>0</v>
      </c>
    </row>
    <row r="101" spans="1:192" s="10" customFormat="1" x14ac:dyDescent="0.25">
      <c r="A101" s="370" t="str">
        <f t="shared" si="71"/>
        <v/>
      </c>
      <c r="B101" s="224" t="s">
        <v>169</v>
      </c>
      <c r="C101" s="224"/>
      <c r="D101" s="224"/>
      <c r="E101" s="224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31"/>
      <c r="BP101" s="231"/>
      <c r="BQ101" s="231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95"/>
      <c r="CL101" s="349"/>
      <c r="CM101" s="359" t="str">
        <f t="shared" si="72"/>
        <v>X</v>
      </c>
      <c r="CN101" s="2">
        <f t="shared" si="60"/>
        <v>0</v>
      </c>
      <c r="CO101" s="215">
        <f t="shared" si="73"/>
        <v>0</v>
      </c>
      <c r="CP101" s="198">
        <f t="shared" si="61"/>
        <v>0</v>
      </c>
      <c r="CQ101" s="198">
        <f t="shared" si="62"/>
        <v>0</v>
      </c>
      <c r="CR101" s="198">
        <f t="shared" si="63"/>
        <v>0</v>
      </c>
      <c r="CS101" s="198">
        <f t="shared" si="74"/>
        <v>0</v>
      </c>
      <c r="CT101" s="233" t="str">
        <f t="shared" si="64"/>
        <v>F</v>
      </c>
      <c r="CU101" s="233"/>
      <c r="CV101" s="233"/>
      <c r="CW101" s="233"/>
      <c r="CX101" s="233"/>
      <c r="CY101" s="233"/>
      <c r="CZ101" s="348" t="str">
        <f t="shared" si="65"/>
        <v/>
      </c>
      <c r="DA101" s="348">
        <v>90</v>
      </c>
      <c r="EA101" s="233"/>
      <c r="EB101" s="233"/>
      <c r="EC101" s="233"/>
      <c r="ED101" s="233"/>
      <c r="EE101" s="233"/>
      <c r="EF101" s="233"/>
      <c r="EG101" s="233"/>
      <c r="EH101" s="233">
        <f t="shared" si="66"/>
        <v>0</v>
      </c>
      <c r="EI101" s="233">
        <f t="shared" si="67"/>
        <v>0</v>
      </c>
      <c r="EJ101" s="233">
        <f t="shared" si="68"/>
        <v>0</v>
      </c>
      <c r="EK101" s="233">
        <f t="shared" si="69"/>
        <v>0</v>
      </c>
      <c r="EL101" s="233">
        <f t="shared" si="70"/>
        <v>0</v>
      </c>
      <c r="ES101" s="198">
        <f t="shared" si="79"/>
        <v>0</v>
      </c>
      <c r="ET101" s="198">
        <f t="shared" si="79"/>
        <v>0</v>
      </c>
      <c r="EU101" s="198">
        <f t="shared" si="79"/>
        <v>0</v>
      </c>
      <c r="EV101" s="198">
        <f t="shared" si="79"/>
        <v>0</v>
      </c>
      <c r="EW101" s="198">
        <f t="shared" si="79"/>
        <v>0</v>
      </c>
      <c r="EX101" s="198">
        <f t="shared" si="79"/>
        <v>0</v>
      </c>
      <c r="EY101" s="198">
        <f t="shared" si="79"/>
        <v>0</v>
      </c>
      <c r="EZ101" s="198">
        <f t="shared" si="79"/>
        <v>0</v>
      </c>
      <c r="FA101" s="198">
        <f t="shared" si="79"/>
        <v>0</v>
      </c>
      <c r="FB101" s="198">
        <f t="shared" si="79"/>
        <v>0</v>
      </c>
      <c r="FC101" s="198">
        <f t="shared" si="79"/>
        <v>0</v>
      </c>
      <c r="FD101" s="198">
        <f t="shared" si="79"/>
        <v>0</v>
      </c>
      <c r="FE101" s="198">
        <f t="shared" si="79"/>
        <v>0</v>
      </c>
      <c r="FF101" s="198">
        <f t="shared" si="79"/>
        <v>0</v>
      </c>
      <c r="FG101" s="198">
        <f t="shared" si="79"/>
        <v>0</v>
      </c>
      <c r="FH101" s="198"/>
      <c r="FJ101" s="233">
        <f t="shared" si="80"/>
        <v>0</v>
      </c>
      <c r="FK101" s="233">
        <f t="shared" si="80"/>
        <v>0</v>
      </c>
      <c r="FL101" s="233">
        <f t="shared" si="80"/>
        <v>0</v>
      </c>
      <c r="FM101" s="233">
        <f t="shared" si="80"/>
        <v>0</v>
      </c>
      <c r="FN101" s="233">
        <f t="shared" si="80"/>
        <v>0</v>
      </c>
      <c r="FO101" s="233">
        <f t="shared" si="80"/>
        <v>0</v>
      </c>
      <c r="FP101" s="233">
        <f t="shared" si="80"/>
        <v>0</v>
      </c>
      <c r="FQ101" s="233">
        <f t="shared" si="80"/>
        <v>0</v>
      </c>
      <c r="FR101" s="233">
        <f t="shared" si="80"/>
        <v>0</v>
      </c>
      <c r="FS101" s="233">
        <f t="shared" si="80"/>
        <v>0</v>
      </c>
      <c r="FT101" s="233">
        <f t="shared" si="81"/>
        <v>0</v>
      </c>
      <c r="FU101" s="233">
        <f t="shared" si="81"/>
        <v>0</v>
      </c>
      <c r="FV101" s="233">
        <f t="shared" si="81"/>
        <v>0</v>
      </c>
      <c r="FW101" s="233">
        <f t="shared" si="81"/>
        <v>0</v>
      </c>
      <c r="FX101" s="233">
        <f t="shared" si="81"/>
        <v>0</v>
      </c>
      <c r="FY101" s="233">
        <f t="shared" si="81"/>
        <v>0</v>
      </c>
      <c r="FZ101" s="233">
        <f t="shared" si="81"/>
        <v>0</v>
      </c>
      <c r="GA101" s="233">
        <f t="shared" si="81"/>
        <v>0</v>
      </c>
      <c r="GB101" s="233">
        <f t="shared" si="81"/>
        <v>0</v>
      </c>
      <c r="GC101" s="216">
        <f t="shared" si="82"/>
        <v>0</v>
      </c>
      <c r="GD101" s="216">
        <f t="shared" si="82"/>
        <v>0</v>
      </c>
      <c r="GE101" s="216">
        <f t="shared" si="82"/>
        <v>0</v>
      </c>
      <c r="GF101" s="216">
        <f t="shared" si="82"/>
        <v>0</v>
      </c>
      <c r="GG101" s="216">
        <f t="shared" si="82"/>
        <v>0</v>
      </c>
      <c r="GH101" s="216">
        <f t="shared" si="82"/>
        <v>0</v>
      </c>
      <c r="GI101" s="216">
        <f t="shared" si="82"/>
        <v>0</v>
      </c>
      <c r="GJ101" s="216">
        <f t="shared" si="82"/>
        <v>0</v>
      </c>
    </row>
    <row r="102" spans="1:192" s="10" customFormat="1" x14ac:dyDescent="0.25">
      <c r="A102" s="370" t="str">
        <f t="shared" si="71"/>
        <v/>
      </c>
      <c r="B102" s="224" t="s">
        <v>170</v>
      </c>
      <c r="C102" s="224"/>
      <c r="D102" s="224"/>
      <c r="E102" s="224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31"/>
      <c r="BP102" s="231"/>
      <c r="BQ102" s="231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32"/>
      <c r="CG102" s="232"/>
      <c r="CH102" s="232"/>
      <c r="CI102" s="232"/>
      <c r="CJ102" s="232"/>
      <c r="CK102" s="295"/>
      <c r="CL102" s="349"/>
      <c r="CM102" s="359" t="str">
        <f t="shared" si="72"/>
        <v>X</v>
      </c>
      <c r="CN102" s="2">
        <f t="shared" si="60"/>
        <v>0</v>
      </c>
      <c r="CO102" s="215">
        <f t="shared" si="73"/>
        <v>0</v>
      </c>
      <c r="CP102" s="198">
        <f t="shared" si="61"/>
        <v>0</v>
      </c>
      <c r="CQ102" s="198">
        <f t="shared" si="62"/>
        <v>0</v>
      </c>
      <c r="CR102" s="198">
        <f t="shared" si="63"/>
        <v>0</v>
      </c>
      <c r="CS102" s="198">
        <f t="shared" si="74"/>
        <v>0</v>
      </c>
      <c r="CT102" s="233" t="str">
        <f t="shared" si="64"/>
        <v>F</v>
      </c>
      <c r="CU102" s="233"/>
      <c r="CV102" s="233"/>
      <c r="CW102" s="233"/>
      <c r="CX102" s="233"/>
      <c r="CY102" s="233"/>
      <c r="CZ102" s="348" t="str">
        <f t="shared" si="65"/>
        <v/>
      </c>
      <c r="DA102" s="348">
        <v>91</v>
      </c>
      <c r="EA102" s="233"/>
      <c r="EB102" s="233"/>
      <c r="EC102" s="233"/>
      <c r="ED102" s="233"/>
      <c r="EE102" s="233"/>
      <c r="EF102" s="233"/>
      <c r="EG102" s="233"/>
      <c r="EH102" s="233">
        <f t="shared" si="66"/>
        <v>0</v>
      </c>
      <c r="EI102" s="233">
        <f t="shared" si="67"/>
        <v>0</v>
      </c>
      <c r="EJ102" s="233">
        <f t="shared" si="68"/>
        <v>0</v>
      </c>
      <c r="EK102" s="233">
        <f t="shared" si="69"/>
        <v>0</v>
      </c>
      <c r="EL102" s="233">
        <f t="shared" si="70"/>
        <v>0</v>
      </c>
      <c r="ES102" s="198">
        <f t="shared" ref="ES102:FG110" si="83">SUMIF($F$10:$CM$10,ES$10,$F102:$CM102)</f>
        <v>0</v>
      </c>
      <c r="ET102" s="198">
        <f t="shared" si="83"/>
        <v>0</v>
      </c>
      <c r="EU102" s="198">
        <f t="shared" si="83"/>
        <v>0</v>
      </c>
      <c r="EV102" s="198">
        <f t="shared" si="83"/>
        <v>0</v>
      </c>
      <c r="EW102" s="198">
        <f t="shared" si="83"/>
        <v>0</v>
      </c>
      <c r="EX102" s="198">
        <f t="shared" si="83"/>
        <v>0</v>
      </c>
      <c r="EY102" s="198">
        <f t="shared" si="83"/>
        <v>0</v>
      </c>
      <c r="EZ102" s="198">
        <f t="shared" si="83"/>
        <v>0</v>
      </c>
      <c r="FA102" s="198">
        <f t="shared" si="83"/>
        <v>0</v>
      </c>
      <c r="FB102" s="198">
        <f t="shared" si="83"/>
        <v>0</v>
      </c>
      <c r="FC102" s="198">
        <f t="shared" si="83"/>
        <v>0</v>
      </c>
      <c r="FD102" s="198">
        <f t="shared" si="83"/>
        <v>0</v>
      </c>
      <c r="FE102" s="198">
        <f t="shared" si="83"/>
        <v>0</v>
      </c>
      <c r="FF102" s="198">
        <f t="shared" si="83"/>
        <v>0</v>
      </c>
      <c r="FG102" s="198">
        <f t="shared" si="83"/>
        <v>0</v>
      </c>
      <c r="FH102" s="198"/>
      <c r="FJ102" s="233">
        <f t="shared" ref="FJ102:FS110" si="84">SUMIF($F$5:$CM$5,FJ$11,$F102:$CM102)</f>
        <v>0</v>
      </c>
      <c r="FK102" s="233">
        <f t="shared" si="84"/>
        <v>0</v>
      </c>
      <c r="FL102" s="233">
        <f t="shared" si="84"/>
        <v>0</v>
      </c>
      <c r="FM102" s="233">
        <f t="shared" si="84"/>
        <v>0</v>
      </c>
      <c r="FN102" s="233">
        <f t="shared" si="84"/>
        <v>0</v>
      </c>
      <c r="FO102" s="233">
        <f t="shared" si="84"/>
        <v>0</v>
      </c>
      <c r="FP102" s="233">
        <f t="shared" si="84"/>
        <v>0</v>
      </c>
      <c r="FQ102" s="233">
        <f t="shared" si="84"/>
        <v>0</v>
      </c>
      <c r="FR102" s="233">
        <f t="shared" si="84"/>
        <v>0</v>
      </c>
      <c r="FS102" s="233">
        <f t="shared" si="84"/>
        <v>0</v>
      </c>
      <c r="FT102" s="233">
        <f t="shared" ref="FT102:GB110" si="85">SUMIF($F$5:$CM$5,FT$11,$F102:$CM102)</f>
        <v>0</v>
      </c>
      <c r="FU102" s="233">
        <f t="shared" si="85"/>
        <v>0</v>
      </c>
      <c r="FV102" s="233">
        <f t="shared" si="85"/>
        <v>0</v>
      </c>
      <c r="FW102" s="233">
        <f t="shared" si="85"/>
        <v>0</v>
      </c>
      <c r="FX102" s="233">
        <f t="shared" si="85"/>
        <v>0</v>
      </c>
      <c r="FY102" s="233">
        <f t="shared" si="85"/>
        <v>0</v>
      </c>
      <c r="FZ102" s="233">
        <f t="shared" si="85"/>
        <v>0</v>
      </c>
      <c r="GA102" s="233">
        <f t="shared" si="85"/>
        <v>0</v>
      </c>
      <c r="GB102" s="233">
        <f t="shared" si="85"/>
        <v>0</v>
      </c>
      <c r="GC102" s="216">
        <f t="shared" ref="GC102:GJ110" si="86">SUMIF($F$6:$CM$6,GC$11,$F102:$CM102)</f>
        <v>0</v>
      </c>
      <c r="GD102" s="216">
        <f t="shared" si="86"/>
        <v>0</v>
      </c>
      <c r="GE102" s="216">
        <f t="shared" si="86"/>
        <v>0</v>
      </c>
      <c r="GF102" s="216">
        <f t="shared" si="86"/>
        <v>0</v>
      </c>
      <c r="GG102" s="216">
        <f t="shared" si="86"/>
        <v>0</v>
      </c>
      <c r="GH102" s="216">
        <f t="shared" si="86"/>
        <v>0</v>
      </c>
      <c r="GI102" s="216">
        <f t="shared" si="86"/>
        <v>0</v>
      </c>
      <c r="GJ102" s="216">
        <f t="shared" si="86"/>
        <v>0</v>
      </c>
    </row>
    <row r="103" spans="1:192" s="10" customFormat="1" x14ac:dyDescent="0.25">
      <c r="A103" s="370" t="str">
        <f t="shared" si="71"/>
        <v/>
      </c>
      <c r="B103" s="224" t="s">
        <v>171</v>
      </c>
      <c r="C103" s="224"/>
      <c r="D103" s="224"/>
      <c r="E103" s="224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31"/>
      <c r="BP103" s="231"/>
      <c r="BQ103" s="231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95"/>
      <c r="CL103" s="349"/>
      <c r="CM103" s="359" t="str">
        <f t="shared" si="72"/>
        <v>X</v>
      </c>
      <c r="CN103" s="2">
        <f t="shared" si="60"/>
        <v>0</v>
      </c>
      <c r="CO103" s="215">
        <f t="shared" si="73"/>
        <v>0</v>
      </c>
      <c r="CP103" s="198">
        <f t="shared" si="61"/>
        <v>0</v>
      </c>
      <c r="CQ103" s="198">
        <f t="shared" si="62"/>
        <v>0</v>
      </c>
      <c r="CR103" s="198">
        <f t="shared" si="63"/>
        <v>0</v>
      </c>
      <c r="CS103" s="198">
        <f t="shared" si="74"/>
        <v>0</v>
      </c>
      <c r="CT103" s="233" t="str">
        <f t="shared" si="64"/>
        <v>F</v>
      </c>
      <c r="CU103" s="233"/>
      <c r="CV103" s="233"/>
      <c r="CW103" s="233"/>
      <c r="CX103" s="233"/>
      <c r="CY103" s="233"/>
      <c r="CZ103" s="348" t="str">
        <f t="shared" si="65"/>
        <v/>
      </c>
      <c r="DA103" s="348">
        <v>92</v>
      </c>
      <c r="EA103" s="233"/>
      <c r="EB103" s="233"/>
      <c r="EC103" s="233"/>
      <c r="ED103" s="233"/>
      <c r="EE103" s="233"/>
      <c r="EF103" s="233"/>
      <c r="EG103" s="233"/>
      <c r="EH103" s="233">
        <f t="shared" si="66"/>
        <v>0</v>
      </c>
      <c r="EI103" s="233">
        <f t="shared" si="67"/>
        <v>0</v>
      </c>
      <c r="EJ103" s="233">
        <f t="shared" si="68"/>
        <v>0</v>
      </c>
      <c r="EK103" s="233">
        <f t="shared" si="69"/>
        <v>0</v>
      </c>
      <c r="EL103" s="233">
        <f t="shared" si="70"/>
        <v>0</v>
      </c>
      <c r="ES103" s="198">
        <f t="shared" si="83"/>
        <v>0</v>
      </c>
      <c r="ET103" s="198">
        <f t="shared" si="83"/>
        <v>0</v>
      </c>
      <c r="EU103" s="198">
        <f t="shared" si="83"/>
        <v>0</v>
      </c>
      <c r="EV103" s="198">
        <f t="shared" si="83"/>
        <v>0</v>
      </c>
      <c r="EW103" s="198">
        <f t="shared" si="83"/>
        <v>0</v>
      </c>
      <c r="EX103" s="198">
        <f t="shared" si="83"/>
        <v>0</v>
      </c>
      <c r="EY103" s="198">
        <f t="shared" si="83"/>
        <v>0</v>
      </c>
      <c r="EZ103" s="198">
        <f t="shared" si="83"/>
        <v>0</v>
      </c>
      <c r="FA103" s="198">
        <f t="shared" si="83"/>
        <v>0</v>
      </c>
      <c r="FB103" s="198">
        <f t="shared" si="83"/>
        <v>0</v>
      </c>
      <c r="FC103" s="198">
        <f t="shared" si="83"/>
        <v>0</v>
      </c>
      <c r="FD103" s="198">
        <f t="shared" si="83"/>
        <v>0</v>
      </c>
      <c r="FE103" s="198">
        <f t="shared" si="83"/>
        <v>0</v>
      </c>
      <c r="FF103" s="198">
        <f t="shared" si="83"/>
        <v>0</v>
      </c>
      <c r="FG103" s="198">
        <f t="shared" si="83"/>
        <v>0</v>
      </c>
      <c r="FH103" s="198"/>
      <c r="FJ103" s="233">
        <f t="shared" si="84"/>
        <v>0</v>
      </c>
      <c r="FK103" s="233">
        <f t="shared" si="84"/>
        <v>0</v>
      </c>
      <c r="FL103" s="233">
        <f t="shared" si="84"/>
        <v>0</v>
      </c>
      <c r="FM103" s="233">
        <f t="shared" si="84"/>
        <v>0</v>
      </c>
      <c r="FN103" s="233">
        <f t="shared" si="84"/>
        <v>0</v>
      </c>
      <c r="FO103" s="233">
        <f t="shared" si="84"/>
        <v>0</v>
      </c>
      <c r="FP103" s="233">
        <f t="shared" si="84"/>
        <v>0</v>
      </c>
      <c r="FQ103" s="233">
        <f t="shared" si="84"/>
        <v>0</v>
      </c>
      <c r="FR103" s="233">
        <f t="shared" si="84"/>
        <v>0</v>
      </c>
      <c r="FS103" s="233">
        <f t="shared" si="84"/>
        <v>0</v>
      </c>
      <c r="FT103" s="233">
        <f t="shared" si="85"/>
        <v>0</v>
      </c>
      <c r="FU103" s="233">
        <f t="shared" si="85"/>
        <v>0</v>
      </c>
      <c r="FV103" s="233">
        <f t="shared" si="85"/>
        <v>0</v>
      </c>
      <c r="FW103" s="233">
        <f t="shared" si="85"/>
        <v>0</v>
      </c>
      <c r="FX103" s="233">
        <f t="shared" si="85"/>
        <v>0</v>
      </c>
      <c r="FY103" s="233">
        <f t="shared" si="85"/>
        <v>0</v>
      </c>
      <c r="FZ103" s="233">
        <f t="shared" si="85"/>
        <v>0</v>
      </c>
      <c r="GA103" s="233">
        <f t="shared" si="85"/>
        <v>0</v>
      </c>
      <c r="GB103" s="233">
        <f t="shared" si="85"/>
        <v>0</v>
      </c>
      <c r="GC103" s="216">
        <f t="shared" si="86"/>
        <v>0</v>
      </c>
      <c r="GD103" s="216">
        <f t="shared" si="86"/>
        <v>0</v>
      </c>
      <c r="GE103" s="216">
        <f t="shared" si="86"/>
        <v>0</v>
      </c>
      <c r="GF103" s="216">
        <f t="shared" si="86"/>
        <v>0</v>
      </c>
      <c r="GG103" s="216">
        <f t="shared" si="86"/>
        <v>0</v>
      </c>
      <c r="GH103" s="216">
        <f t="shared" si="86"/>
        <v>0</v>
      </c>
      <c r="GI103" s="216">
        <f t="shared" si="86"/>
        <v>0</v>
      </c>
      <c r="GJ103" s="216">
        <f t="shared" si="86"/>
        <v>0</v>
      </c>
    </row>
    <row r="104" spans="1:192" s="10" customFormat="1" x14ac:dyDescent="0.25">
      <c r="A104" s="370" t="str">
        <f t="shared" si="71"/>
        <v/>
      </c>
      <c r="B104" s="224" t="s">
        <v>172</v>
      </c>
      <c r="C104" s="224"/>
      <c r="D104" s="224"/>
      <c r="E104" s="224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31"/>
      <c r="BP104" s="231"/>
      <c r="BQ104" s="231"/>
      <c r="BR104" s="232"/>
      <c r="BS104" s="232"/>
      <c r="BT104" s="232"/>
      <c r="BU104" s="232"/>
      <c r="BV104" s="232"/>
      <c r="BW104" s="232"/>
      <c r="BX104" s="232"/>
      <c r="BY104" s="232"/>
      <c r="BZ104" s="232"/>
      <c r="CA104" s="232"/>
      <c r="CB104" s="232"/>
      <c r="CC104" s="232"/>
      <c r="CD104" s="232"/>
      <c r="CE104" s="232"/>
      <c r="CF104" s="232"/>
      <c r="CG104" s="232"/>
      <c r="CH104" s="232"/>
      <c r="CI104" s="232"/>
      <c r="CJ104" s="232"/>
      <c r="CK104" s="295"/>
      <c r="CL104" s="349"/>
      <c r="CM104" s="359" t="str">
        <f t="shared" si="72"/>
        <v>X</v>
      </c>
      <c r="CN104" s="2">
        <f t="shared" si="60"/>
        <v>0</v>
      </c>
      <c r="CO104" s="215">
        <f t="shared" si="73"/>
        <v>0</v>
      </c>
      <c r="CP104" s="198">
        <f t="shared" si="61"/>
        <v>0</v>
      </c>
      <c r="CQ104" s="198">
        <f t="shared" si="62"/>
        <v>0</v>
      </c>
      <c r="CR104" s="198">
        <f t="shared" si="63"/>
        <v>0</v>
      </c>
      <c r="CS104" s="198">
        <f t="shared" si="74"/>
        <v>0</v>
      </c>
      <c r="CT104" s="233" t="str">
        <f t="shared" si="64"/>
        <v>F</v>
      </c>
      <c r="CU104" s="233"/>
      <c r="CV104" s="233"/>
      <c r="CW104" s="233"/>
      <c r="CX104" s="233"/>
      <c r="CY104" s="233"/>
      <c r="CZ104" s="348" t="str">
        <f t="shared" si="65"/>
        <v/>
      </c>
      <c r="DA104" s="348">
        <v>93</v>
      </c>
      <c r="EA104" s="233"/>
      <c r="EB104" s="233"/>
      <c r="EC104" s="233"/>
      <c r="ED104" s="233"/>
      <c r="EE104" s="233"/>
      <c r="EF104" s="233"/>
      <c r="EG104" s="233"/>
      <c r="EH104" s="233">
        <f t="shared" si="66"/>
        <v>0</v>
      </c>
      <c r="EI104" s="233">
        <f t="shared" si="67"/>
        <v>0</v>
      </c>
      <c r="EJ104" s="233">
        <f t="shared" si="68"/>
        <v>0</v>
      </c>
      <c r="EK104" s="233">
        <f t="shared" si="69"/>
        <v>0</v>
      </c>
      <c r="EL104" s="233">
        <f t="shared" si="70"/>
        <v>0</v>
      </c>
      <c r="ES104" s="198">
        <f t="shared" si="83"/>
        <v>0</v>
      </c>
      <c r="ET104" s="198">
        <f t="shared" si="83"/>
        <v>0</v>
      </c>
      <c r="EU104" s="198">
        <f t="shared" si="83"/>
        <v>0</v>
      </c>
      <c r="EV104" s="198">
        <f t="shared" si="83"/>
        <v>0</v>
      </c>
      <c r="EW104" s="198">
        <f t="shared" si="83"/>
        <v>0</v>
      </c>
      <c r="EX104" s="198">
        <f t="shared" si="83"/>
        <v>0</v>
      </c>
      <c r="EY104" s="198">
        <f t="shared" si="83"/>
        <v>0</v>
      </c>
      <c r="EZ104" s="198">
        <f t="shared" si="83"/>
        <v>0</v>
      </c>
      <c r="FA104" s="198">
        <f t="shared" si="83"/>
        <v>0</v>
      </c>
      <c r="FB104" s="198">
        <f t="shared" si="83"/>
        <v>0</v>
      </c>
      <c r="FC104" s="198">
        <f t="shared" si="83"/>
        <v>0</v>
      </c>
      <c r="FD104" s="198">
        <f t="shared" si="83"/>
        <v>0</v>
      </c>
      <c r="FE104" s="198">
        <f t="shared" si="83"/>
        <v>0</v>
      </c>
      <c r="FF104" s="198">
        <f t="shared" si="83"/>
        <v>0</v>
      </c>
      <c r="FG104" s="198">
        <f t="shared" si="83"/>
        <v>0</v>
      </c>
      <c r="FH104" s="198"/>
      <c r="FJ104" s="233">
        <f t="shared" si="84"/>
        <v>0</v>
      </c>
      <c r="FK104" s="233">
        <f t="shared" si="84"/>
        <v>0</v>
      </c>
      <c r="FL104" s="233">
        <f t="shared" si="84"/>
        <v>0</v>
      </c>
      <c r="FM104" s="233">
        <f t="shared" si="84"/>
        <v>0</v>
      </c>
      <c r="FN104" s="233">
        <f t="shared" si="84"/>
        <v>0</v>
      </c>
      <c r="FO104" s="233">
        <f t="shared" si="84"/>
        <v>0</v>
      </c>
      <c r="FP104" s="233">
        <f t="shared" si="84"/>
        <v>0</v>
      </c>
      <c r="FQ104" s="233">
        <f t="shared" si="84"/>
        <v>0</v>
      </c>
      <c r="FR104" s="233">
        <f t="shared" si="84"/>
        <v>0</v>
      </c>
      <c r="FS104" s="233">
        <f t="shared" si="84"/>
        <v>0</v>
      </c>
      <c r="FT104" s="233">
        <f t="shared" si="85"/>
        <v>0</v>
      </c>
      <c r="FU104" s="233">
        <f t="shared" si="85"/>
        <v>0</v>
      </c>
      <c r="FV104" s="233">
        <f t="shared" si="85"/>
        <v>0</v>
      </c>
      <c r="FW104" s="233">
        <f t="shared" si="85"/>
        <v>0</v>
      </c>
      <c r="FX104" s="233">
        <f t="shared" si="85"/>
        <v>0</v>
      </c>
      <c r="FY104" s="233">
        <f t="shared" si="85"/>
        <v>0</v>
      </c>
      <c r="FZ104" s="233">
        <f t="shared" si="85"/>
        <v>0</v>
      </c>
      <c r="GA104" s="233">
        <f t="shared" si="85"/>
        <v>0</v>
      </c>
      <c r="GB104" s="233">
        <f t="shared" si="85"/>
        <v>0</v>
      </c>
      <c r="GC104" s="216">
        <f t="shared" si="86"/>
        <v>0</v>
      </c>
      <c r="GD104" s="216">
        <f t="shared" si="86"/>
        <v>0</v>
      </c>
      <c r="GE104" s="216">
        <f t="shared" si="86"/>
        <v>0</v>
      </c>
      <c r="GF104" s="216">
        <f t="shared" si="86"/>
        <v>0</v>
      </c>
      <c r="GG104" s="216">
        <f t="shared" si="86"/>
        <v>0</v>
      </c>
      <c r="GH104" s="216">
        <f t="shared" si="86"/>
        <v>0</v>
      </c>
      <c r="GI104" s="216">
        <f t="shared" si="86"/>
        <v>0</v>
      </c>
      <c r="GJ104" s="216">
        <f t="shared" si="86"/>
        <v>0</v>
      </c>
    </row>
    <row r="105" spans="1:192" s="10" customFormat="1" x14ac:dyDescent="0.25">
      <c r="A105" s="370" t="str">
        <f t="shared" si="71"/>
        <v/>
      </c>
      <c r="B105" s="224" t="s">
        <v>173</v>
      </c>
      <c r="C105" s="224"/>
      <c r="D105" s="224"/>
      <c r="E105" s="224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31"/>
      <c r="BP105" s="231"/>
      <c r="BQ105" s="231"/>
      <c r="BR105" s="232"/>
      <c r="BS105" s="232"/>
      <c r="BT105" s="232"/>
      <c r="BU105" s="232"/>
      <c r="BV105" s="232"/>
      <c r="BW105" s="232"/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95"/>
      <c r="CL105" s="349"/>
      <c r="CM105" s="359" t="str">
        <f t="shared" si="72"/>
        <v>X</v>
      </c>
      <c r="CN105" s="2">
        <f t="shared" si="60"/>
        <v>0</v>
      </c>
      <c r="CO105" s="215">
        <f t="shared" si="73"/>
        <v>0</v>
      </c>
      <c r="CP105" s="198">
        <f t="shared" si="61"/>
        <v>0</v>
      </c>
      <c r="CQ105" s="198">
        <f t="shared" si="62"/>
        <v>0</v>
      </c>
      <c r="CR105" s="198">
        <f t="shared" si="63"/>
        <v>0</v>
      </c>
      <c r="CS105" s="198">
        <f t="shared" si="74"/>
        <v>0</v>
      </c>
      <c r="CT105" s="233" t="str">
        <f t="shared" si="64"/>
        <v>F</v>
      </c>
      <c r="CU105" s="233"/>
      <c r="CV105" s="233"/>
      <c r="CW105" s="233"/>
      <c r="CX105" s="233"/>
      <c r="CY105" s="233"/>
      <c r="CZ105" s="348" t="str">
        <f t="shared" si="65"/>
        <v/>
      </c>
      <c r="DA105" s="348">
        <v>94</v>
      </c>
      <c r="EA105" s="233"/>
      <c r="EB105" s="233"/>
      <c r="EC105" s="233"/>
      <c r="ED105" s="233"/>
      <c r="EE105" s="233"/>
      <c r="EF105" s="233"/>
      <c r="EG105" s="233"/>
      <c r="EH105" s="233">
        <f t="shared" si="66"/>
        <v>0</v>
      </c>
      <c r="EI105" s="233">
        <f t="shared" si="67"/>
        <v>0</v>
      </c>
      <c r="EJ105" s="233">
        <f t="shared" si="68"/>
        <v>0</v>
      </c>
      <c r="EK105" s="233">
        <f t="shared" si="69"/>
        <v>0</v>
      </c>
      <c r="EL105" s="233">
        <f t="shared" si="70"/>
        <v>0</v>
      </c>
      <c r="ES105" s="198">
        <f t="shared" si="83"/>
        <v>0</v>
      </c>
      <c r="ET105" s="198">
        <f t="shared" si="83"/>
        <v>0</v>
      </c>
      <c r="EU105" s="198">
        <f t="shared" si="83"/>
        <v>0</v>
      </c>
      <c r="EV105" s="198">
        <f t="shared" si="83"/>
        <v>0</v>
      </c>
      <c r="EW105" s="198">
        <f t="shared" si="83"/>
        <v>0</v>
      </c>
      <c r="EX105" s="198">
        <f t="shared" si="83"/>
        <v>0</v>
      </c>
      <c r="EY105" s="198">
        <f t="shared" si="83"/>
        <v>0</v>
      </c>
      <c r="EZ105" s="198">
        <f t="shared" si="83"/>
        <v>0</v>
      </c>
      <c r="FA105" s="198">
        <f t="shared" si="83"/>
        <v>0</v>
      </c>
      <c r="FB105" s="198">
        <f t="shared" si="83"/>
        <v>0</v>
      </c>
      <c r="FC105" s="198">
        <f t="shared" si="83"/>
        <v>0</v>
      </c>
      <c r="FD105" s="198">
        <f t="shared" si="83"/>
        <v>0</v>
      </c>
      <c r="FE105" s="198">
        <f t="shared" si="83"/>
        <v>0</v>
      </c>
      <c r="FF105" s="198">
        <f t="shared" si="83"/>
        <v>0</v>
      </c>
      <c r="FG105" s="198">
        <f t="shared" si="83"/>
        <v>0</v>
      </c>
      <c r="FH105" s="198"/>
      <c r="FJ105" s="233">
        <f t="shared" si="84"/>
        <v>0</v>
      </c>
      <c r="FK105" s="233">
        <f t="shared" si="84"/>
        <v>0</v>
      </c>
      <c r="FL105" s="233">
        <f t="shared" si="84"/>
        <v>0</v>
      </c>
      <c r="FM105" s="233">
        <f t="shared" si="84"/>
        <v>0</v>
      </c>
      <c r="FN105" s="233">
        <f t="shared" si="84"/>
        <v>0</v>
      </c>
      <c r="FO105" s="233">
        <f t="shared" si="84"/>
        <v>0</v>
      </c>
      <c r="FP105" s="233">
        <f t="shared" si="84"/>
        <v>0</v>
      </c>
      <c r="FQ105" s="233">
        <f t="shared" si="84"/>
        <v>0</v>
      </c>
      <c r="FR105" s="233">
        <f t="shared" si="84"/>
        <v>0</v>
      </c>
      <c r="FS105" s="233">
        <f t="shared" si="84"/>
        <v>0</v>
      </c>
      <c r="FT105" s="233">
        <f t="shared" si="85"/>
        <v>0</v>
      </c>
      <c r="FU105" s="233">
        <f t="shared" si="85"/>
        <v>0</v>
      </c>
      <c r="FV105" s="233">
        <f t="shared" si="85"/>
        <v>0</v>
      </c>
      <c r="FW105" s="233">
        <f t="shared" si="85"/>
        <v>0</v>
      </c>
      <c r="FX105" s="233">
        <f t="shared" si="85"/>
        <v>0</v>
      </c>
      <c r="FY105" s="233">
        <f t="shared" si="85"/>
        <v>0</v>
      </c>
      <c r="FZ105" s="233">
        <f t="shared" si="85"/>
        <v>0</v>
      </c>
      <c r="GA105" s="233">
        <f t="shared" si="85"/>
        <v>0</v>
      </c>
      <c r="GB105" s="233">
        <f t="shared" si="85"/>
        <v>0</v>
      </c>
      <c r="GC105" s="216">
        <f t="shared" si="86"/>
        <v>0</v>
      </c>
      <c r="GD105" s="216">
        <f t="shared" si="86"/>
        <v>0</v>
      </c>
      <c r="GE105" s="216">
        <f t="shared" si="86"/>
        <v>0</v>
      </c>
      <c r="GF105" s="216">
        <f t="shared" si="86"/>
        <v>0</v>
      </c>
      <c r="GG105" s="216">
        <f t="shared" si="86"/>
        <v>0</v>
      </c>
      <c r="GH105" s="216">
        <f t="shared" si="86"/>
        <v>0</v>
      </c>
      <c r="GI105" s="216">
        <f t="shared" si="86"/>
        <v>0</v>
      </c>
      <c r="GJ105" s="216">
        <f t="shared" si="86"/>
        <v>0</v>
      </c>
    </row>
    <row r="106" spans="1:192" s="10" customFormat="1" x14ac:dyDescent="0.25">
      <c r="A106" s="370" t="str">
        <f t="shared" si="71"/>
        <v/>
      </c>
      <c r="B106" s="224" t="s">
        <v>174</v>
      </c>
      <c r="C106" s="224"/>
      <c r="D106" s="224"/>
      <c r="E106" s="224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31"/>
      <c r="BP106" s="231"/>
      <c r="BQ106" s="231"/>
      <c r="BR106" s="232"/>
      <c r="BS106" s="232"/>
      <c r="BT106" s="232"/>
      <c r="BU106" s="232"/>
      <c r="BV106" s="232"/>
      <c r="BW106" s="232"/>
      <c r="BX106" s="232"/>
      <c r="BY106" s="232"/>
      <c r="BZ106" s="232"/>
      <c r="CA106" s="232"/>
      <c r="CB106" s="232"/>
      <c r="CC106" s="232"/>
      <c r="CD106" s="232"/>
      <c r="CE106" s="232"/>
      <c r="CF106" s="232"/>
      <c r="CG106" s="232"/>
      <c r="CH106" s="232"/>
      <c r="CI106" s="232"/>
      <c r="CJ106" s="232"/>
      <c r="CK106" s="295"/>
      <c r="CL106" s="349"/>
      <c r="CM106" s="359" t="str">
        <f t="shared" si="72"/>
        <v>X</v>
      </c>
      <c r="CN106" s="2">
        <f t="shared" si="60"/>
        <v>0</v>
      </c>
      <c r="CO106" s="215">
        <f t="shared" si="73"/>
        <v>0</v>
      </c>
      <c r="CP106" s="198">
        <f t="shared" si="61"/>
        <v>0</v>
      </c>
      <c r="CQ106" s="198">
        <f t="shared" si="62"/>
        <v>0</v>
      </c>
      <c r="CR106" s="198">
        <f t="shared" si="63"/>
        <v>0</v>
      </c>
      <c r="CS106" s="198">
        <f t="shared" si="74"/>
        <v>0</v>
      </c>
      <c r="CT106" s="233" t="str">
        <f t="shared" si="64"/>
        <v>F</v>
      </c>
      <c r="CU106" s="233"/>
      <c r="CV106" s="233"/>
      <c r="CW106" s="233"/>
      <c r="CX106" s="233"/>
      <c r="CY106" s="233"/>
      <c r="CZ106" s="348" t="str">
        <f t="shared" si="65"/>
        <v/>
      </c>
      <c r="DA106" s="348">
        <v>95</v>
      </c>
      <c r="EA106" s="233"/>
      <c r="EB106" s="233"/>
      <c r="EC106" s="233"/>
      <c r="ED106" s="233"/>
      <c r="EE106" s="233"/>
      <c r="EF106" s="233"/>
      <c r="EG106" s="233"/>
      <c r="EH106" s="233">
        <f t="shared" si="66"/>
        <v>0</v>
      </c>
      <c r="EI106" s="233">
        <f t="shared" si="67"/>
        <v>0</v>
      </c>
      <c r="EJ106" s="233">
        <f t="shared" si="68"/>
        <v>0</v>
      </c>
      <c r="EK106" s="233">
        <f t="shared" si="69"/>
        <v>0</v>
      </c>
      <c r="EL106" s="233">
        <f t="shared" si="70"/>
        <v>0</v>
      </c>
      <c r="ES106" s="198">
        <f t="shared" si="83"/>
        <v>0</v>
      </c>
      <c r="ET106" s="198">
        <f t="shared" si="83"/>
        <v>0</v>
      </c>
      <c r="EU106" s="198">
        <f t="shared" si="83"/>
        <v>0</v>
      </c>
      <c r="EV106" s="198">
        <f t="shared" si="83"/>
        <v>0</v>
      </c>
      <c r="EW106" s="198">
        <f t="shared" si="83"/>
        <v>0</v>
      </c>
      <c r="EX106" s="198">
        <f t="shared" si="83"/>
        <v>0</v>
      </c>
      <c r="EY106" s="198">
        <f t="shared" si="83"/>
        <v>0</v>
      </c>
      <c r="EZ106" s="198">
        <f t="shared" si="83"/>
        <v>0</v>
      </c>
      <c r="FA106" s="198">
        <f t="shared" si="83"/>
        <v>0</v>
      </c>
      <c r="FB106" s="198">
        <f t="shared" si="83"/>
        <v>0</v>
      </c>
      <c r="FC106" s="198">
        <f t="shared" si="83"/>
        <v>0</v>
      </c>
      <c r="FD106" s="198">
        <f t="shared" si="83"/>
        <v>0</v>
      </c>
      <c r="FE106" s="198">
        <f t="shared" si="83"/>
        <v>0</v>
      </c>
      <c r="FF106" s="198">
        <f t="shared" si="83"/>
        <v>0</v>
      </c>
      <c r="FG106" s="198">
        <f t="shared" si="83"/>
        <v>0</v>
      </c>
      <c r="FH106" s="198"/>
      <c r="FJ106" s="233">
        <f t="shared" si="84"/>
        <v>0</v>
      </c>
      <c r="FK106" s="233">
        <f t="shared" si="84"/>
        <v>0</v>
      </c>
      <c r="FL106" s="233">
        <f t="shared" si="84"/>
        <v>0</v>
      </c>
      <c r="FM106" s="233">
        <f t="shared" si="84"/>
        <v>0</v>
      </c>
      <c r="FN106" s="233">
        <f t="shared" si="84"/>
        <v>0</v>
      </c>
      <c r="FO106" s="233">
        <f t="shared" si="84"/>
        <v>0</v>
      </c>
      <c r="FP106" s="233">
        <f t="shared" si="84"/>
        <v>0</v>
      </c>
      <c r="FQ106" s="233">
        <f t="shared" si="84"/>
        <v>0</v>
      </c>
      <c r="FR106" s="233">
        <f t="shared" si="84"/>
        <v>0</v>
      </c>
      <c r="FS106" s="233">
        <f t="shared" si="84"/>
        <v>0</v>
      </c>
      <c r="FT106" s="233">
        <f t="shared" si="85"/>
        <v>0</v>
      </c>
      <c r="FU106" s="233">
        <f t="shared" si="85"/>
        <v>0</v>
      </c>
      <c r="FV106" s="233">
        <f t="shared" si="85"/>
        <v>0</v>
      </c>
      <c r="FW106" s="233">
        <f t="shared" si="85"/>
        <v>0</v>
      </c>
      <c r="FX106" s="233">
        <f t="shared" si="85"/>
        <v>0</v>
      </c>
      <c r="FY106" s="233">
        <f t="shared" si="85"/>
        <v>0</v>
      </c>
      <c r="FZ106" s="233">
        <f t="shared" si="85"/>
        <v>0</v>
      </c>
      <c r="GA106" s="233">
        <f t="shared" si="85"/>
        <v>0</v>
      </c>
      <c r="GB106" s="233">
        <f t="shared" si="85"/>
        <v>0</v>
      </c>
      <c r="GC106" s="216">
        <f t="shared" si="86"/>
        <v>0</v>
      </c>
      <c r="GD106" s="216">
        <f t="shared" si="86"/>
        <v>0</v>
      </c>
      <c r="GE106" s="216">
        <f t="shared" si="86"/>
        <v>0</v>
      </c>
      <c r="GF106" s="216">
        <f t="shared" si="86"/>
        <v>0</v>
      </c>
      <c r="GG106" s="216">
        <f t="shared" si="86"/>
        <v>0</v>
      </c>
      <c r="GH106" s="216">
        <f t="shared" si="86"/>
        <v>0</v>
      </c>
      <c r="GI106" s="216">
        <f t="shared" si="86"/>
        <v>0</v>
      </c>
      <c r="GJ106" s="216">
        <f t="shared" si="86"/>
        <v>0</v>
      </c>
    </row>
    <row r="107" spans="1:192" s="10" customFormat="1" x14ac:dyDescent="0.25">
      <c r="A107" s="370" t="str">
        <f t="shared" si="71"/>
        <v/>
      </c>
      <c r="B107" s="224" t="s">
        <v>175</v>
      </c>
      <c r="C107" s="224"/>
      <c r="D107" s="224"/>
      <c r="E107" s="224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31"/>
      <c r="BP107" s="231"/>
      <c r="BQ107" s="231"/>
      <c r="BR107" s="232"/>
      <c r="BS107" s="232"/>
      <c r="BT107" s="232"/>
      <c r="BU107" s="232"/>
      <c r="BV107" s="232"/>
      <c r="BW107" s="232"/>
      <c r="BX107" s="232"/>
      <c r="BY107" s="232"/>
      <c r="BZ107" s="232"/>
      <c r="CA107" s="232"/>
      <c r="CB107" s="232"/>
      <c r="CC107" s="232"/>
      <c r="CD107" s="232"/>
      <c r="CE107" s="232"/>
      <c r="CF107" s="232"/>
      <c r="CG107" s="232"/>
      <c r="CH107" s="232"/>
      <c r="CI107" s="232"/>
      <c r="CJ107" s="232"/>
      <c r="CK107" s="295"/>
      <c r="CL107" s="349"/>
      <c r="CM107" s="359" t="str">
        <f t="shared" si="72"/>
        <v>X</v>
      </c>
      <c r="CN107" s="2">
        <f t="shared" si="60"/>
        <v>0</v>
      </c>
      <c r="CO107" s="215">
        <f t="shared" si="73"/>
        <v>0</v>
      </c>
      <c r="CP107" s="198">
        <f t="shared" si="61"/>
        <v>0</v>
      </c>
      <c r="CQ107" s="198">
        <f t="shared" si="62"/>
        <v>0</v>
      </c>
      <c r="CR107" s="198">
        <f t="shared" si="63"/>
        <v>0</v>
      </c>
      <c r="CS107" s="198">
        <f t="shared" si="74"/>
        <v>0</v>
      </c>
      <c r="CT107" s="233" t="str">
        <f t="shared" si="64"/>
        <v>F</v>
      </c>
      <c r="CU107" s="233"/>
      <c r="CV107" s="233"/>
      <c r="CW107" s="233"/>
      <c r="CX107" s="233"/>
      <c r="CY107" s="233"/>
      <c r="CZ107" s="348" t="str">
        <f t="shared" si="65"/>
        <v/>
      </c>
      <c r="DA107" s="348">
        <v>96</v>
      </c>
      <c r="EA107" s="233"/>
      <c r="EB107" s="233"/>
      <c r="EC107" s="233"/>
      <c r="ED107" s="233"/>
      <c r="EE107" s="233"/>
      <c r="EF107" s="233"/>
      <c r="EG107" s="233"/>
      <c r="EH107" s="233">
        <f t="shared" si="66"/>
        <v>0</v>
      </c>
      <c r="EI107" s="233">
        <f t="shared" si="67"/>
        <v>0</v>
      </c>
      <c r="EJ107" s="233">
        <f t="shared" si="68"/>
        <v>0</v>
      </c>
      <c r="EK107" s="233">
        <f t="shared" si="69"/>
        <v>0</v>
      </c>
      <c r="EL107" s="233">
        <f t="shared" si="70"/>
        <v>0</v>
      </c>
      <c r="ES107" s="198">
        <f t="shared" si="83"/>
        <v>0</v>
      </c>
      <c r="ET107" s="198">
        <f t="shared" si="83"/>
        <v>0</v>
      </c>
      <c r="EU107" s="198">
        <f t="shared" si="83"/>
        <v>0</v>
      </c>
      <c r="EV107" s="198">
        <f t="shared" si="83"/>
        <v>0</v>
      </c>
      <c r="EW107" s="198">
        <f t="shared" si="83"/>
        <v>0</v>
      </c>
      <c r="EX107" s="198">
        <f t="shared" si="83"/>
        <v>0</v>
      </c>
      <c r="EY107" s="198">
        <f t="shared" si="83"/>
        <v>0</v>
      </c>
      <c r="EZ107" s="198">
        <f t="shared" si="83"/>
        <v>0</v>
      </c>
      <c r="FA107" s="198">
        <f t="shared" si="83"/>
        <v>0</v>
      </c>
      <c r="FB107" s="198">
        <f t="shared" si="83"/>
        <v>0</v>
      </c>
      <c r="FC107" s="198">
        <f t="shared" si="83"/>
        <v>0</v>
      </c>
      <c r="FD107" s="198">
        <f t="shared" si="83"/>
        <v>0</v>
      </c>
      <c r="FE107" s="198">
        <f t="shared" si="83"/>
        <v>0</v>
      </c>
      <c r="FF107" s="198">
        <f t="shared" si="83"/>
        <v>0</v>
      </c>
      <c r="FG107" s="198">
        <f t="shared" si="83"/>
        <v>0</v>
      </c>
      <c r="FH107" s="198"/>
      <c r="FJ107" s="233">
        <f t="shared" si="84"/>
        <v>0</v>
      </c>
      <c r="FK107" s="233">
        <f t="shared" si="84"/>
        <v>0</v>
      </c>
      <c r="FL107" s="233">
        <f t="shared" si="84"/>
        <v>0</v>
      </c>
      <c r="FM107" s="233">
        <f t="shared" si="84"/>
        <v>0</v>
      </c>
      <c r="FN107" s="233">
        <f t="shared" si="84"/>
        <v>0</v>
      </c>
      <c r="FO107" s="233">
        <f t="shared" si="84"/>
        <v>0</v>
      </c>
      <c r="FP107" s="233">
        <f t="shared" si="84"/>
        <v>0</v>
      </c>
      <c r="FQ107" s="233">
        <f t="shared" si="84"/>
        <v>0</v>
      </c>
      <c r="FR107" s="233">
        <f t="shared" si="84"/>
        <v>0</v>
      </c>
      <c r="FS107" s="233">
        <f t="shared" si="84"/>
        <v>0</v>
      </c>
      <c r="FT107" s="233">
        <f t="shared" si="85"/>
        <v>0</v>
      </c>
      <c r="FU107" s="233">
        <f t="shared" si="85"/>
        <v>0</v>
      </c>
      <c r="FV107" s="233">
        <f t="shared" si="85"/>
        <v>0</v>
      </c>
      <c r="FW107" s="233">
        <f t="shared" si="85"/>
        <v>0</v>
      </c>
      <c r="FX107" s="233">
        <f t="shared" si="85"/>
        <v>0</v>
      </c>
      <c r="FY107" s="233">
        <f t="shared" si="85"/>
        <v>0</v>
      </c>
      <c r="FZ107" s="233">
        <f t="shared" si="85"/>
        <v>0</v>
      </c>
      <c r="GA107" s="233">
        <f t="shared" si="85"/>
        <v>0</v>
      </c>
      <c r="GB107" s="233">
        <f t="shared" si="85"/>
        <v>0</v>
      </c>
      <c r="GC107" s="216">
        <f t="shared" si="86"/>
        <v>0</v>
      </c>
      <c r="GD107" s="216">
        <f t="shared" si="86"/>
        <v>0</v>
      </c>
      <c r="GE107" s="216">
        <f t="shared" si="86"/>
        <v>0</v>
      </c>
      <c r="GF107" s="216">
        <f t="shared" si="86"/>
        <v>0</v>
      </c>
      <c r="GG107" s="216">
        <f t="shared" si="86"/>
        <v>0</v>
      </c>
      <c r="GH107" s="216">
        <f t="shared" si="86"/>
        <v>0</v>
      </c>
      <c r="GI107" s="216">
        <f t="shared" si="86"/>
        <v>0</v>
      </c>
      <c r="GJ107" s="216">
        <f t="shared" si="86"/>
        <v>0</v>
      </c>
    </row>
    <row r="108" spans="1:192" s="10" customFormat="1" x14ac:dyDescent="0.25">
      <c r="A108" s="370" t="str">
        <f t="shared" si="71"/>
        <v/>
      </c>
      <c r="B108" s="224" t="s">
        <v>176</v>
      </c>
      <c r="C108" s="224"/>
      <c r="D108" s="224"/>
      <c r="E108" s="224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31"/>
      <c r="BP108" s="231"/>
      <c r="BQ108" s="231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95"/>
      <c r="CL108" s="349"/>
      <c r="CM108" s="359" t="str">
        <f t="shared" si="72"/>
        <v>X</v>
      </c>
      <c r="CN108" s="2">
        <f t="shared" si="60"/>
        <v>0</v>
      </c>
      <c r="CO108" s="215">
        <f t="shared" si="73"/>
        <v>0</v>
      </c>
      <c r="CP108" s="198">
        <f t="shared" si="61"/>
        <v>0</v>
      </c>
      <c r="CQ108" s="198">
        <f t="shared" si="62"/>
        <v>0</v>
      </c>
      <c r="CR108" s="198">
        <f t="shared" si="63"/>
        <v>0</v>
      </c>
      <c r="CS108" s="198">
        <f t="shared" si="74"/>
        <v>0</v>
      </c>
      <c r="CT108" s="233" t="str">
        <f t="shared" ref="CT108:CT110" si="87">IF(kravg_exp_e&gt;CN108,"F",IF(CO108&lt;kravg_e,"F",(IF(CO108&lt;kravg_d,"E",(IF(CO108&lt;kravg_c,IF(CS108&lt;kravg_d_ac,"E","D"),IF(CO108&lt;kravg_b,(IF(CS108&lt;kravg_d_ac,"E",IF(CS108&lt;kravg_c_ac,"D","C"))),(IF(CO108&lt;kravg_a,(IF(AND((CS108&gt;=kravg_b_ac),((CR108&gt;=kravg_b_A))),"B","C")),IF(AND((CO108&gt;=kravg_a),(CR108&lt;kravg_b_A),(CS108&gt;=kravg_a_ac)),"C",IF(AND((CO108&gt;=kravg_a),(CR108&gt;=kravg_a_A),(CS108&gt;=kravg_a_ac)),"A","B")))))))))))</f>
        <v>F</v>
      </c>
      <c r="CU108" s="233"/>
      <c r="CV108" s="233"/>
      <c r="CW108" s="233"/>
      <c r="CX108" s="233"/>
      <c r="CY108" s="233"/>
      <c r="CZ108" s="348" t="str">
        <f t="shared" ref="CZ108:CZ111" si="88">IF(COUNTA(C108:CK108),DA108,"")</f>
        <v/>
      </c>
      <c r="DA108" s="348">
        <v>97</v>
      </c>
      <c r="EA108" s="233"/>
      <c r="EB108" s="233"/>
      <c r="EC108" s="233"/>
      <c r="ED108" s="233"/>
      <c r="EE108" s="233"/>
      <c r="EF108" s="233"/>
      <c r="EG108" s="233"/>
      <c r="EH108" s="233">
        <f t="shared" si="66"/>
        <v>0</v>
      </c>
      <c r="EI108" s="233">
        <f t="shared" si="67"/>
        <v>0</v>
      </c>
      <c r="EJ108" s="233">
        <f t="shared" si="68"/>
        <v>0</v>
      </c>
      <c r="EK108" s="233">
        <f t="shared" si="69"/>
        <v>0</v>
      </c>
      <c r="EL108" s="233">
        <f t="shared" si="70"/>
        <v>0</v>
      </c>
      <c r="ES108" s="198">
        <f t="shared" si="83"/>
        <v>0</v>
      </c>
      <c r="ET108" s="198">
        <f t="shared" si="83"/>
        <v>0</v>
      </c>
      <c r="EU108" s="198">
        <f t="shared" si="83"/>
        <v>0</v>
      </c>
      <c r="EV108" s="198">
        <f t="shared" si="83"/>
        <v>0</v>
      </c>
      <c r="EW108" s="198">
        <f t="shared" si="83"/>
        <v>0</v>
      </c>
      <c r="EX108" s="198">
        <f t="shared" si="83"/>
        <v>0</v>
      </c>
      <c r="EY108" s="198">
        <f t="shared" si="83"/>
        <v>0</v>
      </c>
      <c r="EZ108" s="198">
        <f t="shared" si="83"/>
        <v>0</v>
      </c>
      <c r="FA108" s="198">
        <f t="shared" si="83"/>
        <v>0</v>
      </c>
      <c r="FB108" s="198">
        <f t="shared" si="83"/>
        <v>0</v>
      </c>
      <c r="FC108" s="198">
        <f t="shared" si="83"/>
        <v>0</v>
      </c>
      <c r="FD108" s="198">
        <f t="shared" si="83"/>
        <v>0</v>
      </c>
      <c r="FE108" s="198">
        <f t="shared" si="83"/>
        <v>0</v>
      </c>
      <c r="FF108" s="198">
        <f t="shared" si="83"/>
        <v>0</v>
      </c>
      <c r="FG108" s="198">
        <f t="shared" si="83"/>
        <v>0</v>
      </c>
      <c r="FH108" s="198"/>
      <c r="FJ108" s="233">
        <f t="shared" si="84"/>
        <v>0</v>
      </c>
      <c r="FK108" s="233">
        <f t="shared" si="84"/>
        <v>0</v>
      </c>
      <c r="FL108" s="233">
        <f t="shared" si="84"/>
        <v>0</v>
      </c>
      <c r="FM108" s="233">
        <f t="shared" si="84"/>
        <v>0</v>
      </c>
      <c r="FN108" s="233">
        <f t="shared" si="84"/>
        <v>0</v>
      </c>
      <c r="FO108" s="233">
        <f t="shared" si="84"/>
        <v>0</v>
      </c>
      <c r="FP108" s="233">
        <f t="shared" si="84"/>
        <v>0</v>
      </c>
      <c r="FQ108" s="233">
        <f t="shared" si="84"/>
        <v>0</v>
      </c>
      <c r="FR108" s="233">
        <f t="shared" si="84"/>
        <v>0</v>
      </c>
      <c r="FS108" s="233">
        <f t="shared" si="84"/>
        <v>0</v>
      </c>
      <c r="FT108" s="233">
        <f t="shared" si="85"/>
        <v>0</v>
      </c>
      <c r="FU108" s="233">
        <f t="shared" si="85"/>
        <v>0</v>
      </c>
      <c r="FV108" s="233">
        <f t="shared" si="85"/>
        <v>0</v>
      </c>
      <c r="FW108" s="233">
        <f t="shared" si="85"/>
        <v>0</v>
      </c>
      <c r="FX108" s="233">
        <f t="shared" si="85"/>
        <v>0</v>
      </c>
      <c r="FY108" s="233">
        <f t="shared" si="85"/>
        <v>0</v>
      </c>
      <c r="FZ108" s="233">
        <f t="shared" si="85"/>
        <v>0</v>
      </c>
      <c r="GA108" s="233">
        <f t="shared" si="85"/>
        <v>0</v>
      </c>
      <c r="GB108" s="233">
        <f t="shared" si="85"/>
        <v>0</v>
      </c>
      <c r="GC108" s="216">
        <f t="shared" si="86"/>
        <v>0</v>
      </c>
      <c r="GD108" s="216">
        <f t="shared" si="86"/>
        <v>0</v>
      </c>
      <c r="GE108" s="216">
        <f t="shared" si="86"/>
        <v>0</v>
      </c>
      <c r="GF108" s="216">
        <f t="shared" si="86"/>
        <v>0</v>
      </c>
      <c r="GG108" s="216">
        <f t="shared" si="86"/>
        <v>0</v>
      </c>
      <c r="GH108" s="216">
        <f t="shared" si="86"/>
        <v>0</v>
      </c>
      <c r="GI108" s="216">
        <f t="shared" si="86"/>
        <v>0</v>
      </c>
      <c r="GJ108" s="216">
        <f t="shared" si="86"/>
        <v>0</v>
      </c>
    </row>
    <row r="109" spans="1:192" s="10" customFormat="1" x14ac:dyDescent="0.25">
      <c r="A109" s="370" t="str">
        <f t="shared" si="71"/>
        <v/>
      </c>
      <c r="B109" s="224" t="s">
        <v>177</v>
      </c>
      <c r="C109" s="224"/>
      <c r="D109" s="224"/>
      <c r="E109" s="224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31"/>
      <c r="BP109" s="231"/>
      <c r="BQ109" s="231"/>
      <c r="BR109" s="232"/>
      <c r="BS109" s="232"/>
      <c r="BT109" s="232"/>
      <c r="BU109" s="232"/>
      <c r="BV109" s="232"/>
      <c r="BW109" s="232"/>
      <c r="BX109" s="232"/>
      <c r="BY109" s="232"/>
      <c r="BZ109" s="232"/>
      <c r="CA109" s="232"/>
      <c r="CB109" s="232"/>
      <c r="CC109" s="232"/>
      <c r="CD109" s="232"/>
      <c r="CE109" s="232"/>
      <c r="CF109" s="232"/>
      <c r="CG109" s="232"/>
      <c r="CH109" s="232"/>
      <c r="CI109" s="232"/>
      <c r="CJ109" s="232"/>
      <c r="CK109" s="295"/>
      <c r="CL109" s="349"/>
      <c r="CM109" s="359" t="str">
        <f t="shared" si="72"/>
        <v>X</v>
      </c>
      <c r="CN109" s="2">
        <f t="shared" si="60"/>
        <v>0</v>
      </c>
      <c r="CO109" s="215">
        <f t="shared" si="73"/>
        <v>0</v>
      </c>
      <c r="CP109" s="198">
        <f t="shared" si="61"/>
        <v>0</v>
      </c>
      <c r="CQ109" s="198">
        <f t="shared" si="62"/>
        <v>0</v>
      </c>
      <c r="CR109" s="198">
        <f t="shared" si="63"/>
        <v>0</v>
      </c>
      <c r="CS109" s="198">
        <f t="shared" si="74"/>
        <v>0</v>
      </c>
      <c r="CT109" s="233" t="str">
        <f t="shared" si="87"/>
        <v>F</v>
      </c>
      <c r="CU109" s="233"/>
      <c r="CV109" s="233"/>
      <c r="CW109" s="233"/>
      <c r="CX109" s="233"/>
      <c r="CY109" s="233"/>
      <c r="CZ109" s="348" t="str">
        <f t="shared" si="88"/>
        <v/>
      </c>
      <c r="DA109" s="348">
        <v>98</v>
      </c>
      <c r="EA109" s="233"/>
      <c r="EB109" s="233"/>
      <c r="EC109" s="233"/>
      <c r="ED109" s="233"/>
      <c r="EE109" s="233"/>
      <c r="EF109" s="233"/>
      <c r="EG109" s="233"/>
      <c r="EH109" s="233">
        <f t="shared" si="66"/>
        <v>0</v>
      </c>
      <c r="EI109" s="233">
        <f t="shared" si="67"/>
        <v>0</v>
      </c>
      <c r="EJ109" s="233">
        <f t="shared" si="68"/>
        <v>0</v>
      </c>
      <c r="EK109" s="233">
        <f t="shared" si="69"/>
        <v>0</v>
      </c>
      <c r="EL109" s="233">
        <f t="shared" si="70"/>
        <v>0</v>
      </c>
      <c r="ES109" s="198">
        <f t="shared" si="83"/>
        <v>0</v>
      </c>
      <c r="ET109" s="198">
        <f t="shared" si="83"/>
        <v>0</v>
      </c>
      <c r="EU109" s="198">
        <f t="shared" si="83"/>
        <v>0</v>
      </c>
      <c r="EV109" s="198">
        <f t="shared" si="83"/>
        <v>0</v>
      </c>
      <c r="EW109" s="198">
        <f t="shared" si="83"/>
        <v>0</v>
      </c>
      <c r="EX109" s="198">
        <f t="shared" si="83"/>
        <v>0</v>
      </c>
      <c r="EY109" s="198">
        <f t="shared" si="83"/>
        <v>0</v>
      </c>
      <c r="EZ109" s="198">
        <f t="shared" si="83"/>
        <v>0</v>
      </c>
      <c r="FA109" s="198">
        <f t="shared" si="83"/>
        <v>0</v>
      </c>
      <c r="FB109" s="198">
        <f t="shared" si="83"/>
        <v>0</v>
      </c>
      <c r="FC109" s="198">
        <f t="shared" si="83"/>
        <v>0</v>
      </c>
      <c r="FD109" s="198">
        <f t="shared" si="83"/>
        <v>0</v>
      </c>
      <c r="FE109" s="198">
        <f t="shared" si="83"/>
        <v>0</v>
      </c>
      <c r="FF109" s="198">
        <f t="shared" si="83"/>
        <v>0</v>
      </c>
      <c r="FG109" s="198">
        <f t="shared" si="83"/>
        <v>0</v>
      </c>
      <c r="FH109" s="198"/>
      <c r="FJ109" s="233">
        <f t="shared" si="84"/>
        <v>0</v>
      </c>
      <c r="FK109" s="233">
        <f t="shared" si="84"/>
        <v>0</v>
      </c>
      <c r="FL109" s="233">
        <f t="shared" si="84"/>
        <v>0</v>
      </c>
      <c r="FM109" s="233">
        <f t="shared" si="84"/>
        <v>0</v>
      </c>
      <c r="FN109" s="233">
        <f t="shared" si="84"/>
        <v>0</v>
      </c>
      <c r="FO109" s="233">
        <f t="shared" si="84"/>
        <v>0</v>
      </c>
      <c r="FP109" s="233">
        <f t="shared" si="84"/>
        <v>0</v>
      </c>
      <c r="FQ109" s="233">
        <f t="shared" si="84"/>
        <v>0</v>
      </c>
      <c r="FR109" s="233">
        <f t="shared" si="84"/>
        <v>0</v>
      </c>
      <c r="FS109" s="233">
        <f t="shared" si="84"/>
        <v>0</v>
      </c>
      <c r="FT109" s="233">
        <f t="shared" si="85"/>
        <v>0</v>
      </c>
      <c r="FU109" s="233">
        <f t="shared" si="85"/>
        <v>0</v>
      </c>
      <c r="FV109" s="233">
        <f t="shared" si="85"/>
        <v>0</v>
      </c>
      <c r="FW109" s="233">
        <f t="shared" si="85"/>
        <v>0</v>
      </c>
      <c r="FX109" s="233">
        <f t="shared" si="85"/>
        <v>0</v>
      </c>
      <c r="FY109" s="233">
        <f t="shared" si="85"/>
        <v>0</v>
      </c>
      <c r="FZ109" s="233">
        <f t="shared" si="85"/>
        <v>0</v>
      </c>
      <c r="GA109" s="233">
        <f t="shared" si="85"/>
        <v>0</v>
      </c>
      <c r="GB109" s="233">
        <f t="shared" si="85"/>
        <v>0</v>
      </c>
      <c r="GC109" s="216">
        <f t="shared" si="86"/>
        <v>0</v>
      </c>
      <c r="GD109" s="216">
        <f t="shared" si="86"/>
        <v>0</v>
      </c>
      <c r="GE109" s="216">
        <f t="shared" si="86"/>
        <v>0</v>
      </c>
      <c r="GF109" s="216">
        <f t="shared" si="86"/>
        <v>0</v>
      </c>
      <c r="GG109" s="216">
        <f t="shared" si="86"/>
        <v>0</v>
      </c>
      <c r="GH109" s="216">
        <f t="shared" si="86"/>
        <v>0</v>
      </c>
      <c r="GI109" s="216">
        <f t="shared" si="86"/>
        <v>0</v>
      </c>
      <c r="GJ109" s="216">
        <f t="shared" si="86"/>
        <v>0</v>
      </c>
    </row>
    <row r="110" spans="1:192" s="10" customFormat="1" x14ac:dyDescent="0.25">
      <c r="A110" s="370" t="str">
        <f t="shared" si="71"/>
        <v/>
      </c>
      <c r="B110" s="224" t="s">
        <v>178</v>
      </c>
      <c r="C110" s="224"/>
      <c r="D110" s="224"/>
      <c r="E110" s="224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31"/>
      <c r="BP110" s="231"/>
      <c r="BQ110" s="231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95"/>
      <c r="CL110" s="349"/>
      <c r="CM110" s="359" t="str">
        <f t="shared" si="72"/>
        <v>X</v>
      </c>
      <c r="CN110" s="2">
        <f t="shared" si="60"/>
        <v>0</v>
      </c>
      <c r="CO110" s="215">
        <f t="shared" si="73"/>
        <v>0</v>
      </c>
      <c r="CP110" s="198">
        <f t="shared" si="61"/>
        <v>0</v>
      </c>
      <c r="CQ110" s="198">
        <f t="shared" si="62"/>
        <v>0</v>
      </c>
      <c r="CR110" s="198">
        <f t="shared" si="63"/>
        <v>0</v>
      </c>
      <c r="CS110" s="198">
        <f t="shared" si="74"/>
        <v>0</v>
      </c>
      <c r="CT110" s="233" t="str">
        <f t="shared" si="87"/>
        <v>F</v>
      </c>
      <c r="CU110" s="233"/>
      <c r="CV110" s="233"/>
      <c r="CW110" s="233"/>
      <c r="CX110" s="233"/>
      <c r="CY110" s="233"/>
      <c r="CZ110" s="348" t="str">
        <f t="shared" si="88"/>
        <v/>
      </c>
      <c r="DA110" s="348">
        <v>99</v>
      </c>
      <c r="EA110" s="233"/>
      <c r="EB110" s="233"/>
      <c r="EC110" s="233"/>
      <c r="ED110" s="233"/>
      <c r="EE110" s="233"/>
      <c r="EF110" s="233"/>
      <c r="EG110" s="233"/>
      <c r="EH110" s="233">
        <f t="shared" si="66"/>
        <v>0</v>
      </c>
      <c r="EI110" s="233">
        <f t="shared" si="67"/>
        <v>0</v>
      </c>
      <c r="EJ110" s="233">
        <f t="shared" si="68"/>
        <v>0</v>
      </c>
      <c r="EK110" s="233">
        <f t="shared" si="69"/>
        <v>0</v>
      </c>
      <c r="EL110" s="233">
        <f t="shared" si="70"/>
        <v>0</v>
      </c>
      <c r="ES110" s="198">
        <f t="shared" si="83"/>
        <v>0</v>
      </c>
      <c r="ET110" s="198">
        <f t="shared" si="83"/>
        <v>0</v>
      </c>
      <c r="EU110" s="198">
        <f t="shared" si="83"/>
        <v>0</v>
      </c>
      <c r="EV110" s="198">
        <f t="shared" si="83"/>
        <v>0</v>
      </c>
      <c r="EW110" s="198">
        <f t="shared" si="83"/>
        <v>0</v>
      </c>
      <c r="EX110" s="198">
        <f t="shared" si="83"/>
        <v>0</v>
      </c>
      <c r="EY110" s="198">
        <f t="shared" si="83"/>
        <v>0</v>
      </c>
      <c r="EZ110" s="198">
        <f t="shared" si="83"/>
        <v>0</v>
      </c>
      <c r="FA110" s="198">
        <f t="shared" si="83"/>
        <v>0</v>
      </c>
      <c r="FB110" s="198">
        <f t="shared" si="83"/>
        <v>0</v>
      </c>
      <c r="FC110" s="198">
        <f t="shared" si="83"/>
        <v>0</v>
      </c>
      <c r="FD110" s="198">
        <f t="shared" si="83"/>
        <v>0</v>
      </c>
      <c r="FE110" s="198">
        <f t="shared" si="83"/>
        <v>0</v>
      </c>
      <c r="FF110" s="198">
        <f t="shared" si="83"/>
        <v>0</v>
      </c>
      <c r="FG110" s="198">
        <f t="shared" si="83"/>
        <v>0</v>
      </c>
      <c r="FH110" s="198"/>
      <c r="FJ110" s="233">
        <f t="shared" si="84"/>
        <v>0</v>
      </c>
      <c r="FK110" s="233">
        <f t="shared" si="84"/>
        <v>0</v>
      </c>
      <c r="FL110" s="233">
        <f t="shared" si="84"/>
        <v>0</v>
      </c>
      <c r="FM110" s="233">
        <f t="shared" si="84"/>
        <v>0</v>
      </c>
      <c r="FN110" s="233">
        <f t="shared" si="84"/>
        <v>0</v>
      </c>
      <c r="FO110" s="233">
        <f t="shared" si="84"/>
        <v>0</v>
      </c>
      <c r="FP110" s="233">
        <f t="shared" si="84"/>
        <v>0</v>
      </c>
      <c r="FQ110" s="233">
        <f t="shared" si="84"/>
        <v>0</v>
      </c>
      <c r="FR110" s="233">
        <f t="shared" si="84"/>
        <v>0</v>
      </c>
      <c r="FS110" s="233">
        <f t="shared" si="84"/>
        <v>0</v>
      </c>
      <c r="FT110" s="233">
        <f t="shared" si="85"/>
        <v>0</v>
      </c>
      <c r="FU110" s="233">
        <f t="shared" si="85"/>
        <v>0</v>
      </c>
      <c r="FV110" s="233">
        <f t="shared" si="85"/>
        <v>0</v>
      </c>
      <c r="FW110" s="233">
        <f t="shared" si="85"/>
        <v>0</v>
      </c>
      <c r="FX110" s="233">
        <f t="shared" si="85"/>
        <v>0</v>
      </c>
      <c r="FY110" s="233">
        <f t="shared" si="85"/>
        <v>0</v>
      </c>
      <c r="FZ110" s="233">
        <f t="shared" si="85"/>
        <v>0</v>
      </c>
      <c r="GA110" s="233">
        <f t="shared" si="85"/>
        <v>0</v>
      </c>
      <c r="GB110" s="233">
        <f t="shared" si="85"/>
        <v>0</v>
      </c>
      <c r="GC110" s="216">
        <f t="shared" si="86"/>
        <v>0</v>
      </c>
      <c r="GD110" s="216">
        <f t="shared" si="86"/>
        <v>0</v>
      </c>
      <c r="GE110" s="216">
        <f t="shared" si="86"/>
        <v>0</v>
      </c>
      <c r="GF110" s="216">
        <f t="shared" si="86"/>
        <v>0</v>
      </c>
      <c r="GG110" s="216">
        <f t="shared" si="86"/>
        <v>0</v>
      </c>
      <c r="GH110" s="216">
        <f t="shared" si="86"/>
        <v>0</v>
      </c>
      <c r="GI110" s="216">
        <f t="shared" si="86"/>
        <v>0</v>
      </c>
      <c r="GJ110" s="216">
        <f t="shared" si="86"/>
        <v>0</v>
      </c>
    </row>
    <row r="111" spans="1:192" s="135" customFormat="1" x14ac:dyDescent="0.25">
      <c r="A111" s="370" t="str">
        <f t="shared" si="71"/>
        <v/>
      </c>
      <c r="B111" s="3"/>
      <c r="C111" s="3"/>
      <c r="D111" s="3"/>
      <c r="E111" s="22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295"/>
      <c r="CL111" s="349"/>
      <c r="CM111" s="359" t="str">
        <f t="shared" si="72"/>
        <v>X</v>
      </c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348" t="str">
        <f t="shared" si="88"/>
        <v/>
      </c>
      <c r="DA111" s="348">
        <v>100</v>
      </c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</row>
    <row r="112" spans="1:192" s="225" customFormat="1" x14ac:dyDescent="0.25">
      <c r="A112" s="367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96"/>
      <c r="CL112" s="227"/>
      <c r="CM112" s="227"/>
      <c r="CN112" s="226"/>
      <c r="CO112" s="229"/>
      <c r="CP112" s="228"/>
      <c r="CR112" s="228"/>
      <c r="CT112" s="230"/>
      <c r="ES112" s="228"/>
      <c r="ET112" s="228"/>
      <c r="EU112" s="228"/>
      <c r="EV112" s="228"/>
      <c r="EW112" s="228"/>
      <c r="FC112" s="228"/>
      <c r="FD112" s="228"/>
      <c r="FE112" s="228"/>
      <c r="FF112" s="228"/>
      <c r="FG112" s="228"/>
      <c r="FH112" s="228"/>
    </row>
    <row r="113" spans="1:164" s="225" customFormat="1" x14ac:dyDescent="0.25">
      <c r="A113" s="367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96"/>
      <c r="CL113" s="227"/>
      <c r="CM113" s="227"/>
      <c r="CN113" s="226"/>
      <c r="CO113" s="229"/>
      <c r="CP113" s="228"/>
      <c r="CR113" s="228"/>
      <c r="CT113" s="230"/>
      <c r="ES113" s="228"/>
      <c r="ET113" s="228"/>
      <c r="EU113" s="228"/>
      <c r="EV113" s="228"/>
      <c r="EW113" s="228"/>
      <c r="FC113" s="228"/>
      <c r="FD113" s="228"/>
      <c r="FE113" s="228"/>
      <c r="FF113" s="228"/>
      <c r="FG113" s="228"/>
      <c r="FH113" s="228"/>
    </row>
    <row r="114" spans="1:164" s="225" customFormat="1" x14ac:dyDescent="0.25">
      <c r="A114" s="367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96"/>
      <c r="CL114" s="227"/>
      <c r="CM114" s="227"/>
      <c r="CN114" s="226"/>
      <c r="CO114" s="229"/>
      <c r="CP114" s="228"/>
      <c r="CR114" s="228"/>
      <c r="CT114" s="230"/>
      <c r="ES114" s="228"/>
      <c r="ET114" s="228"/>
      <c r="EU114" s="228"/>
      <c r="EV114" s="228"/>
      <c r="EW114" s="228"/>
      <c r="FC114" s="228"/>
      <c r="FD114" s="228"/>
      <c r="FE114" s="228"/>
      <c r="FF114" s="228"/>
      <c r="FG114" s="228"/>
      <c r="FH114" s="228"/>
    </row>
    <row r="115" spans="1:164" s="225" customFormat="1" x14ac:dyDescent="0.25">
      <c r="A115" s="367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96"/>
      <c r="CL115" s="227"/>
      <c r="CM115" s="227"/>
      <c r="CN115" s="226"/>
      <c r="CO115" s="229"/>
      <c r="CP115" s="228"/>
      <c r="CR115" s="228"/>
      <c r="CT115" s="230"/>
      <c r="ES115" s="228"/>
      <c r="ET115" s="228"/>
      <c r="EU115" s="228"/>
      <c r="EV115" s="228"/>
      <c r="EW115" s="228"/>
      <c r="FC115" s="228"/>
      <c r="FD115" s="228"/>
      <c r="FE115" s="228"/>
      <c r="FF115" s="228"/>
      <c r="FG115" s="228"/>
      <c r="FH115" s="228"/>
    </row>
    <row r="116" spans="1:164" s="225" customFormat="1" x14ac:dyDescent="0.25">
      <c r="A116" s="367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96"/>
      <c r="CL116" s="227"/>
      <c r="CM116" s="227"/>
      <c r="CN116" s="226"/>
      <c r="CO116" s="229"/>
      <c r="CP116" s="228"/>
      <c r="CR116" s="228"/>
      <c r="CT116" s="230"/>
      <c r="ES116" s="228"/>
      <c r="ET116" s="228"/>
      <c r="EU116" s="228"/>
      <c r="EV116" s="228"/>
      <c r="EW116" s="228"/>
      <c r="FC116" s="228"/>
      <c r="FD116" s="228"/>
      <c r="FE116" s="228"/>
      <c r="FF116" s="228"/>
      <c r="FG116" s="228"/>
      <c r="FH116" s="228"/>
    </row>
    <row r="117" spans="1:164" s="225" customFormat="1" x14ac:dyDescent="0.25">
      <c r="A117" s="367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96"/>
      <c r="CL117" s="227"/>
      <c r="CM117" s="227"/>
      <c r="CN117" s="226"/>
      <c r="CO117" s="229"/>
      <c r="CP117" s="228"/>
      <c r="CR117" s="228"/>
      <c r="CT117" s="230"/>
      <c r="ES117" s="228"/>
      <c r="ET117" s="228"/>
      <c r="EU117" s="228"/>
      <c r="EV117" s="228"/>
      <c r="EW117" s="228"/>
      <c r="FC117" s="228"/>
      <c r="FD117" s="228"/>
      <c r="FE117" s="228"/>
      <c r="FF117" s="228"/>
      <c r="FG117" s="228"/>
      <c r="FH117" s="228"/>
    </row>
    <row r="118" spans="1:164" s="225" customFormat="1" x14ac:dyDescent="0.25">
      <c r="A118" s="367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96"/>
      <c r="CL118" s="227"/>
      <c r="CM118" s="227"/>
      <c r="CN118" s="226"/>
      <c r="CO118" s="229"/>
      <c r="CP118" s="228"/>
      <c r="CR118" s="228"/>
      <c r="CT118" s="230"/>
      <c r="ES118" s="228"/>
      <c r="ET118" s="228"/>
      <c r="EU118" s="228"/>
      <c r="EV118" s="228"/>
      <c r="EW118" s="228"/>
      <c r="FC118" s="228"/>
      <c r="FD118" s="228"/>
      <c r="FE118" s="228"/>
      <c r="FF118" s="228"/>
      <c r="FG118" s="228"/>
      <c r="FH118" s="228"/>
    </row>
    <row r="119" spans="1:164" s="225" customFormat="1" x14ac:dyDescent="0.25">
      <c r="A119" s="367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96"/>
      <c r="CL119" s="227"/>
      <c r="CM119" s="227"/>
      <c r="CN119" s="226"/>
      <c r="CO119" s="229"/>
      <c r="CP119" s="228"/>
      <c r="CR119" s="228"/>
      <c r="CT119" s="230"/>
      <c r="ES119" s="228"/>
      <c r="ET119" s="228"/>
      <c r="EU119" s="228"/>
      <c r="EV119" s="228"/>
      <c r="EW119" s="228"/>
      <c r="FC119" s="228"/>
      <c r="FD119" s="228"/>
      <c r="FE119" s="228"/>
      <c r="FF119" s="228"/>
      <c r="FG119" s="228"/>
      <c r="FH119" s="228"/>
    </row>
    <row r="120" spans="1:164" s="225" customFormat="1" x14ac:dyDescent="0.25">
      <c r="A120" s="367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96"/>
      <c r="CL120" s="227"/>
      <c r="CM120" s="227"/>
      <c r="CN120" s="226"/>
      <c r="CO120" s="229"/>
      <c r="CP120" s="228"/>
      <c r="CR120" s="228"/>
      <c r="CT120" s="230"/>
      <c r="ES120" s="228"/>
      <c r="ET120" s="228"/>
      <c r="EU120" s="228"/>
      <c r="EV120" s="228"/>
      <c r="EW120" s="228"/>
      <c r="FC120" s="228"/>
      <c r="FD120" s="228"/>
      <c r="FE120" s="228"/>
      <c r="FF120" s="228"/>
      <c r="FG120" s="228"/>
      <c r="FH120" s="228"/>
    </row>
    <row r="121" spans="1:164" s="225" customFormat="1" x14ac:dyDescent="0.25">
      <c r="A121" s="367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96"/>
      <c r="CL121" s="227"/>
      <c r="CM121" s="227"/>
      <c r="CN121" s="226"/>
      <c r="CO121" s="229"/>
      <c r="CP121" s="228"/>
      <c r="CR121" s="228"/>
      <c r="CT121" s="230"/>
      <c r="ES121" s="228"/>
      <c r="ET121" s="228"/>
      <c r="EU121" s="228"/>
      <c r="EV121" s="228"/>
      <c r="EW121" s="228"/>
      <c r="FC121" s="228"/>
      <c r="FD121" s="228"/>
      <c r="FE121" s="228"/>
      <c r="FF121" s="228"/>
      <c r="FG121" s="228"/>
      <c r="FH121" s="228"/>
    </row>
    <row r="122" spans="1:164" s="225" customFormat="1" x14ac:dyDescent="0.25">
      <c r="A122" s="367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96"/>
      <c r="CL122" s="227"/>
      <c r="CM122" s="227"/>
      <c r="CN122" s="226"/>
      <c r="CO122" s="229"/>
      <c r="CP122" s="228"/>
      <c r="CR122" s="228"/>
      <c r="CT122" s="230"/>
      <c r="ES122" s="228"/>
      <c r="ET122" s="228"/>
      <c r="EU122" s="228"/>
      <c r="EV122" s="228"/>
      <c r="EW122" s="228"/>
      <c r="FC122" s="228"/>
      <c r="FD122" s="228"/>
      <c r="FE122" s="228"/>
      <c r="FF122" s="228"/>
      <c r="FG122" s="228"/>
      <c r="FH122" s="228"/>
    </row>
    <row r="123" spans="1:164" s="225" customFormat="1" x14ac:dyDescent="0.25">
      <c r="A123" s="367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BD123" s="227"/>
      <c r="BE123" s="227"/>
      <c r="BF123" s="227"/>
      <c r="BG123" s="227"/>
      <c r="BH123" s="227"/>
      <c r="BI123" s="227"/>
      <c r="BJ123" s="227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96"/>
      <c r="CL123" s="227"/>
      <c r="CM123" s="227"/>
      <c r="CN123" s="226"/>
      <c r="CO123" s="229"/>
      <c r="CP123" s="228"/>
      <c r="CR123" s="228"/>
      <c r="CT123" s="230"/>
      <c r="ES123" s="228"/>
      <c r="ET123" s="228"/>
      <c r="EU123" s="228"/>
      <c r="EV123" s="228"/>
      <c r="EW123" s="228"/>
      <c r="FC123" s="228"/>
      <c r="FD123" s="228"/>
      <c r="FE123" s="228"/>
      <c r="FF123" s="228"/>
      <c r="FG123" s="228"/>
      <c r="FH123" s="228"/>
    </row>
    <row r="124" spans="1:164" s="225" customFormat="1" x14ac:dyDescent="0.25">
      <c r="A124" s="367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96"/>
      <c r="CL124" s="227"/>
      <c r="CM124" s="227"/>
      <c r="CN124" s="226"/>
      <c r="CO124" s="229"/>
      <c r="CP124" s="228"/>
      <c r="CR124" s="228"/>
      <c r="CT124" s="230"/>
      <c r="ES124" s="228"/>
      <c r="ET124" s="228"/>
      <c r="EU124" s="228"/>
      <c r="EV124" s="228"/>
      <c r="EW124" s="228"/>
      <c r="FC124" s="228"/>
      <c r="FD124" s="228"/>
      <c r="FE124" s="228"/>
      <c r="FF124" s="228"/>
      <c r="FG124" s="228"/>
      <c r="FH124" s="228"/>
    </row>
    <row r="125" spans="1:164" s="225" customFormat="1" x14ac:dyDescent="0.25">
      <c r="A125" s="367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227"/>
      <c r="CI125" s="227"/>
      <c r="CJ125" s="227"/>
      <c r="CK125" s="296"/>
      <c r="CL125" s="227"/>
      <c r="CM125" s="227"/>
      <c r="CN125" s="226"/>
      <c r="CO125" s="229"/>
      <c r="CP125" s="228"/>
      <c r="CR125" s="228"/>
      <c r="CT125" s="230"/>
      <c r="ES125" s="228"/>
      <c r="ET125" s="228"/>
      <c r="EU125" s="228"/>
      <c r="EV125" s="228"/>
      <c r="EW125" s="228"/>
      <c r="FC125" s="228"/>
      <c r="FD125" s="228"/>
      <c r="FE125" s="228"/>
      <c r="FF125" s="228"/>
      <c r="FG125" s="228"/>
      <c r="FH125" s="228"/>
    </row>
    <row r="126" spans="1:164" s="225" customFormat="1" x14ac:dyDescent="0.25">
      <c r="A126" s="367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96"/>
      <c r="CL126" s="227"/>
      <c r="CM126" s="227"/>
      <c r="CN126" s="226"/>
      <c r="CO126" s="229"/>
      <c r="CP126" s="228"/>
      <c r="CR126" s="228"/>
      <c r="CT126" s="230"/>
      <c r="ES126" s="228"/>
      <c r="ET126" s="228"/>
      <c r="EU126" s="228"/>
      <c r="EV126" s="228"/>
      <c r="EW126" s="228"/>
      <c r="FC126" s="228"/>
      <c r="FD126" s="228"/>
      <c r="FE126" s="228"/>
      <c r="FF126" s="228"/>
      <c r="FG126" s="228"/>
      <c r="FH126" s="228"/>
    </row>
    <row r="127" spans="1:164" s="225" customFormat="1" x14ac:dyDescent="0.25">
      <c r="A127" s="367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96"/>
      <c r="CL127" s="227"/>
      <c r="CM127" s="227"/>
      <c r="CN127" s="226"/>
      <c r="CO127" s="229"/>
      <c r="CP127" s="228"/>
      <c r="CR127" s="228"/>
      <c r="CT127" s="230"/>
      <c r="ES127" s="228"/>
      <c r="ET127" s="228"/>
      <c r="EU127" s="228"/>
      <c r="EV127" s="228"/>
      <c r="EW127" s="228"/>
      <c r="FC127" s="228"/>
      <c r="FD127" s="228"/>
      <c r="FE127" s="228"/>
      <c r="FF127" s="228"/>
      <c r="FG127" s="228"/>
      <c r="FH127" s="228"/>
    </row>
    <row r="128" spans="1:164" s="225" customFormat="1" x14ac:dyDescent="0.25">
      <c r="A128" s="367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96"/>
      <c r="CL128" s="227"/>
      <c r="CM128" s="227"/>
      <c r="CN128" s="226"/>
      <c r="CO128" s="229"/>
      <c r="CP128" s="228"/>
      <c r="CR128" s="228"/>
      <c r="CT128" s="230"/>
      <c r="ES128" s="228"/>
      <c r="ET128" s="228"/>
      <c r="EU128" s="228"/>
      <c r="EV128" s="228"/>
      <c r="EW128" s="228"/>
      <c r="FC128" s="228"/>
      <c r="FD128" s="228"/>
      <c r="FE128" s="228"/>
      <c r="FF128" s="228"/>
      <c r="FG128" s="228"/>
      <c r="FH128" s="228"/>
    </row>
    <row r="129" spans="1:164" s="225" customFormat="1" x14ac:dyDescent="0.25">
      <c r="A129" s="367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96"/>
      <c r="CL129" s="227"/>
      <c r="CM129" s="227"/>
      <c r="CN129" s="226"/>
      <c r="CO129" s="229"/>
      <c r="CP129" s="228"/>
      <c r="CR129" s="228"/>
      <c r="CT129" s="230"/>
      <c r="ES129" s="228"/>
      <c r="ET129" s="228"/>
      <c r="EU129" s="228"/>
      <c r="EV129" s="228"/>
      <c r="EW129" s="228"/>
      <c r="FC129" s="228"/>
      <c r="FD129" s="228"/>
      <c r="FE129" s="228"/>
      <c r="FF129" s="228"/>
      <c r="FG129" s="228"/>
      <c r="FH129" s="228"/>
    </row>
    <row r="130" spans="1:164" s="225" customFormat="1" x14ac:dyDescent="0.25">
      <c r="A130" s="367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96"/>
      <c r="CL130" s="227"/>
      <c r="CM130" s="227"/>
      <c r="CN130" s="226"/>
      <c r="CO130" s="229"/>
      <c r="CP130" s="228"/>
      <c r="CR130" s="228"/>
      <c r="CT130" s="230"/>
      <c r="ES130" s="228"/>
      <c r="ET130" s="228"/>
      <c r="EU130" s="228"/>
      <c r="EV130" s="228"/>
      <c r="EW130" s="228"/>
      <c r="FC130" s="228"/>
      <c r="FD130" s="228"/>
      <c r="FE130" s="228"/>
      <c r="FF130" s="228"/>
      <c r="FG130" s="228"/>
      <c r="FH130" s="228"/>
    </row>
    <row r="131" spans="1:164" s="225" customFormat="1" x14ac:dyDescent="0.25">
      <c r="A131" s="367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96"/>
      <c r="CL131" s="227"/>
      <c r="CM131" s="227"/>
      <c r="CN131" s="226"/>
      <c r="CO131" s="229"/>
      <c r="CP131" s="228"/>
      <c r="CR131" s="228"/>
      <c r="CT131" s="230"/>
      <c r="ES131" s="228"/>
      <c r="ET131" s="228"/>
      <c r="EU131" s="228"/>
      <c r="EV131" s="228"/>
      <c r="EW131" s="228"/>
      <c r="FC131" s="228"/>
      <c r="FD131" s="228"/>
      <c r="FE131" s="228"/>
      <c r="FF131" s="228"/>
      <c r="FG131" s="228"/>
      <c r="FH131" s="228"/>
    </row>
    <row r="132" spans="1:164" s="225" customFormat="1" x14ac:dyDescent="0.25">
      <c r="A132" s="367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96"/>
      <c r="CL132" s="227"/>
      <c r="CM132" s="227"/>
      <c r="CN132" s="226"/>
      <c r="CO132" s="229"/>
      <c r="CP132" s="228"/>
      <c r="CR132" s="228"/>
      <c r="CT132" s="230"/>
      <c r="ES132" s="228"/>
      <c r="ET132" s="228"/>
      <c r="EU132" s="228"/>
      <c r="EV132" s="228"/>
      <c r="EW132" s="228"/>
      <c r="FC132" s="228"/>
      <c r="FD132" s="228"/>
      <c r="FE132" s="228"/>
      <c r="FF132" s="228"/>
      <c r="FG132" s="228"/>
      <c r="FH132" s="228"/>
    </row>
    <row r="133" spans="1:164" s="225" customFormat="1" x14ac:dyDescent="0.25">
      <c r="A133" s="367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96"/>
      <c r="CL133" s="227"/>
      <c r="CM133" s="227"/>
      <c r="CN133" s="226"/>
      <c r="CO133" s="229"/>
      <c r="CP133" s="228"/>
      <c r="CR133" s="228"/>
      <c r="CT133" s="230"/>
      <c r="ES133" s="228"/>
      <c r="ET133" s="228"/>
      <c r="EU133" s="228"/>
      <c r="EV133" s="228"/>
      <c r="EW133" s="228"/>
      <c r="FC133" s="228"/>
      <c r="FD133" s="228"/>
      <c r="FE133" s="228"/>
      <c r="FF133" s="228"/>
      <c r="FG133" s="228"/>
      <c r="FH133" s="228"/>
    </row>
    <row r="134" spans="1:164" s="225" customFormat="1" x14ac:dyDescent="0.25">
      <c r="A134" s="367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96"/>
      <c r="CL134" s="227"/>
      <c r="CM134" s="227"/>
      <c r="CN134" s="226"/>
      <c r="CO134" s="229"/>
      <c r="CP134" s="228"/>
      <c r="CR134" s="228"/>
      <c r="CT134" s="230"/>
      <c r="ES134" s="228"/>
      <c r="ET134" s="228"/>
      <c r="EU134" s="228"/>
      <c r="EV134" s="228"/>
      <c r="EW134" s="228"/>
      <c r="FC134" s="228"/>
      <c r="FD134" s="228"/>
      <c r="FE134" s="228"/>
      <c r="FF134" s="228"/>
      <c r="FG134" s="228"/>
      <c r="FH134" s="228"/>
    </row>
    <row r="135" spans="1:164" s="225" customFormat="1" x14ac:dyDescent="0.25">
      <c r="A135" s="367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96"/>
      <c r="CL135" s="227"/>
      <c r="CM135" s="227"/>
      <c r="CN135" s="226"/>
      <c r="CO135" s="229"/>
      <c r="CP135" s="228"/>
      <c r="CR135" s="228"/>
      <c r="CT135" s="230"/>
      <c r="ES135" s="228"/>
      <c r="ET135" s="228"/>
      <c r="EU135" s="228"/>
      <c r="EV135" s="228"/>
      <c r="EW135" s="228"/>
      <c r="FC135" s="228"/>
      <c r="FD135" s="228"/>
      <c r="FE135" s="228"/>
      <c r="FF135" s="228"/>
      <c r="FG135" s="228"/>
      <c r="FH135" s="228"/>
    </row>
    <row r="136" spans="1:164" s="225" customFormat="1" x14ac:dyDescent="0.25">
      <c r="A136" s="367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96"/>
      <c r="CL136" s="227"/>
      <c r="CM136" s="227"/>
      <c r="CN136" s="226"/>
      <c r="CO136" s="229"/>
      <c r="CP136" s="228"/>
      <c r="CR136" s="228"/>
      <c r="CT136" s="230"/>
      <c r="ES136" s="228"/>
      <c r="ET136" s="228"/>
      <c r="EU136" s="228"/>
      <c r="EV136" s="228"/>
      <c r="EW136" s="228"/>
      <c r="FC136" s="228"/>
      <c r="FD136" s="228"/>
      <c r="FE136" s="228"/>
      <c r="FF136" s="228"/>
      <c r="FG136" s="228"/>
      <c r="FH136" s="228"/>
    </row>
    <row r="137" spans="1:164" s="225" customFormat="1" x14ac:dyDescent="0.25">
      <c r="A137" s="367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96"/>
      <c r="CL137" s="227"/>
      <c r="CM137" s="227"/>
      <c r="CN137" s="226"/>
      <c r="CO137" s="229"/>
      <c r="CP137" s="228"/>
      <c r="CR137" s="228"/>
      <c r="CT137" s="230"/>
      <c r="ES137" s="228"/>
      <c r="ET137" s="228"/>
      <c r="EU137" s="228"/>
      <c r="EV137" s="228"/>
      <c r="EW137" s="228"/>
      <c r="FC137" s="228"/>
      <c r="FD137" s="228"/>
      <c r="FE137" s="228"/>
      <c r="FF137" s="228"/>
      <c r="FG137" s="228"/>
      <c r="FH137" s="228"/>
    </row>
    <row r="138" spans="1:164" s="225" customFormat="1" x14ac:dyDescent="0.25">
      <c r="A138" s="367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96"/>
      <c r="CL138" s="227"/>
      <c r="CM138" s="227"/>
      <c r="CN138" s="226"/>
      <c r="CO138" s="229"/>
      <c r="CP138" s="228"/>
      <c r="CR138" s="228"/>
      <c r="CT138" s="230"/>
      <c r="ES138" s="228"/>
      <c r="ET138" s="228"/>
      <c r="EU138" s="228"/>
      <c r="EV138" s="228"/>
      <c r="EW138" s="228"/>
      <c r="FC138" s="228"/>
      <c r="FD138" s="228"/>
      <c r="FE138" s="228"/>
      <c r="FF138" s="228"/>
      <c r="FG138" s="228"/>
      <c r="FH138" s="228"/>
    </row>
    <row r="139" spans="1:164" s="225" customFormat="1" x14ac:dyDescent="0.25">
      <c r="A139" s="367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96"/>
      <c r="CL139" s="227"/>
      <c r="CM139" s="227"/>
      <c r="CN139" s="226"/>
      <c r="CO139" s="229"/>
      <c r="CP139" s="228"/>
      <c r="CR139" s="228"/>
      <c r="CT139" s="230"/>
      <c r="ES139" s="228"/>
      <c r="ET139" s="228"/>
      <c r="EU139" s="228"/>
      <c r="EV139" s="228"/>
      <c r="EW139" s="228"/>
      <c r="FC139" s="228"/>
      <c r="FD139" s="228"/>
      <c r="FE139" s="228"/>
      <c r="FF139" s="228"/>
      <c r="FG139" s="228"/>
      <c r="FH139" s="228"/>
    </row>
    <row r="140" spans="1:164" s="225" customFormat="1" x14ac:dyDescent="0.25">
      <c r="A140" s="367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96"/>
      <c r="CL140" s="227"/>
      <c r="CM140" s="227"/>
      <c r="CN140" s="226"/>
      <c r="CO140" s="229"/>
      <c r="CP140" s="228"/>
      <c r="CR140" s="228"/>
      <c r="CT140" s="230"/>
      <c r="ES140" s="228"/>
      <c r="ET140" s="228"/>
      <c r="EU140" s="228"/>
      <c r="EV140" s="228"/>
      <c r="EW140" s="228"/>
      <c r="FC140" s="228"/>
      <c r="FD140" s="228"/>
      <c r="FE140" s="228"/>
      <c r="FF140" s="228"/>
      <c r="FG140" s="228"/>
      <c r="FH140" s="228"/>
    </row>
    <row r="141" spans="1:164" s="225" customFormat="1" x14ac:dyDescent="0.25">
      <c r="A141" s="367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96"/>
      <c r="CL141" s="227"/>
      <c r="CM141" s="227"/>
      <c r="CN141" s="226"/>
      <c r="CO141" s="229"/>
      <c r="CP141" s="228"/>
      <c r="CR141" s="228"/>
      <c r="CT141" s="230"/>
      <c r="ES141" s="228"/>
      <c r="ET141" s="228"/>
      <c r="EU141" s="228"/>
      <c r="EV141" s="228"/>
      <c r="EW141" s="228"/>
      <c r="FC141" s="228"/>
      <c r="FD141" s="228"/>
      <c r="FE141" s="228"/>
      <c r="FF141" s="228"/>
      <c r="FG141" s="228"/>
      <c r="FH141" s="228"/>
    </row>
    <row r="142" spans="1:164" s="225" customFormat="1" x14ac:dyDescent="0.25">
      <c r="A142" s="367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96"/>
      <c r="CL142" s="227"/>
      <c r="CM142" s="227"/>
      <c r="CN142" s="226"/>
      <c r="CO142" s="229"/>
      <c r="CP142" s="228"/>
      <c r="CR142" s="228"/>
      <c r="CT142" s="230"/>
      <c r="ES142" s="228"/>
      <c r="ET142" s="228"/>
      <c r="EU142" s="228"/>
      <c r="EV142" s="228"/>
      <c r="EW142" s="228"/>
      <c r="FC142" s="228"/>
      <c r="FD142" s="228"/>
      <c r="FE142" s="228"/>
      <c r="FF142" s="228"/>
      <c r="FG142" s="228"/>
      <c r="FH142" s="228"/>
    </row>
    <row r="143" spans="1:164" s="225" customFormat="1" x14ac:dyDescent="0.25">
      <c r="A143" s="367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96"/>
      <c r="CL143" s="227"/>
      <c r="CM143" s="227"/>
      <c r="CN143" s="226"/>
      <c r="CO143" s="229"/>
      <c r="CP143" s="228"/>
      <c r="CR143" s="228"/>
      <c r="CT143" s="230"/>
      <c r="ES143" s="228"/>
      <c r="ET143" s="228"/>
      <c r="EU143" s="228"/>
      <c r="EV143" s="228"/>
      <c r="EW143" s="228"/>
      <c r="FC143" s="228"/>
      <c r="FD143" s="228"/>
      <c r="FE143" s="228"/>
      <c r="FF143" s="228"/>
      <c r="FG143" s="228"/>
      <c r="FH143" s="228"/>
    </row>
    <row r="144" spans="1:164" s="225" customFormat="1" x14ac:dyDescent="0.25">
      <c r="A144" s="367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96"/>
      <c r="CL144" s="227"/>
      <c r="CM144" s="227"/>
      <c r="CN144" s="226"/>
      <c r="CO144" s="229"/>
      <c r="CP144" s="228"/>
      <c r="CR144" s="228"/>
      <c r="CT144" s="230"/>
      <c r="ES144" s="228"/>
      <c r="ET144" s="228"/>
      <c r="EU144" s="228"/>
      <c r="EV144" s="228"/>
      <c r="EW144" s="228"/>
      <c r="FC144" s="228"/>
      <c r="FD144" s="228"/>
      <c r="FE144" s="228"/>
      <c r="FF144" s="228"/>
      <c r="FG144" s="228"/>
      <c r="FH144" s="228"/>
    </row>
    <row r="145" spans="1:164" s="225" customFormat="1" x14ac:dyDescent="0.25">
      <c r="A145" s="367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96"/>
      <c r="CL145" s="227"/>
      <c r="CM145" s="227"/>
      <c r="CN145" s="226"/>
      <c r="CO145" s="229"/>
      <c r="CP145" s="228"/>
      <c r="CR145" s="228"/>
      <c r="CT145" s="230"/>
      <c r="ES145" s="228"/>
      <c r="ET145" s="228"/>
      <c r="EU145" s="228"/>
      <c r="EV145" s="228"/>
      <c r="EW145" s="228"/>
      <c r="FC145" s="228"/>
      <c r="FD145" s="228"/>
      <c r="FE145" s="228"/>
      <c r="FF145" s="228"/>
      <c r="FG145" s="228"/>
      <c r="FH145" s="228"/>
    </row>
    <row r="146" spans="1:164" s="225" customFormat="1" x14ac:dyDescent="0.25">
      <c r="A146" s="367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96"/>
      <c r="CL146" s="227"/>
      <c r="CM146" s="227"/>
      <c r="CN146" s="226"/>
      <c r="CO146" s="229"/>
      <c r="CP146" s="228"/>
      <c r="CR146" s="228"/>
      <c r="CT146" s="230"/>
      <c r="ES146" s="228"/>
      <c r="ET146" s="228"/>
      <c r="EU146" s="228"/>
      <c r="EV146" s="228"/>
      <c r="EW146" s="228"/>
      <c r="FC146" s="228"/>
      <c r="FD146" s="228"/>
      <c r="FE146" s="228"/>
      <c r="FF146" s="228"/>
      <c r="FG146" s="228"/>
      <c r="FH146" s="228"/>
    </row>
    <row r="147" spans="1:164" s="225" customFormat="1" x14ac:dyDescent="0.25">
      <c r="A147" s="367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96"/>
      <c r="CL147" s="227"/>
      <c r="CM147" s="227"/>
      <c r="CN147" s="226"/>
      <c r="CO147" s="229"/>
      <c r="CP147" s="228"/>
      <c r="CR147" s="228"/>
      <c r="CT147" s="230"/>
      <c r="ES147" s="228"/>
      <c r="ET147" s="228"/>
      <c r="EU147" s="228"/>
      <c r="EV147" s="228"/>
      <c r="EW147" s="228"/>
      <c r="FC147" s="228"/>
      <c r="FD147" s="228"/>
      <c r="FE147" s="228"/>
      <c r="FF147" s="228"/>
      <c r="FG147" s="228"/>
      <c r="FH147" s="228"/>
    </row>
    <row r="148" spans="1:164" s="225" customFormat="1" x14ac:dyDescent="0.25">
      <c r="A148" s="367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96"/>
      <c r="CL148" s="227"/>
      <c r="CM148" s="227"/>
      <c r="CN148" s="226"/>
      <c r="CO148" s="229"/>
      <c r="CP148" s="228"/>
      <c r="CR148" s="228"/>
      <c r="CT148" s="230"/>
      <c r="ES148" s="228"/>
      <c r="ET148" s="228"/>
      <c r="EU148" s="228"/>
      <c r="EV148" s="228"/>
      <c r="EW148" s="228"/>
      <c r="FC148" s="228"/>
      <c r="FD148" s="228"/>
      <c r="FE148" s="228"/>
      <c r="FF148" s="228"/>
      <c r="FG148" s="228"/>
      <c r="FH148" s="228"/>
    </row>
    <row r="149" spans="1:164" s="225" customFormat="1" x14ac:dyDescent="0.25">
      <c r="A149" s="367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96"/>
      <c r="CL149" s="227"/>
      <c r="CM149" s="227"/>
      <c r="CN149" s="226"/>
      <c r="CO149" s="229"/>
      <c r="CP149" s="228"/>
      <c r="CR149" s="228"/>
      <c r="CT149" s="230"/>
      <c r="ES149" s="228"/>
      <c r="ET149" s="228"/>
      <c r="EU149" s="228"/>
      <c r="EV149" s="228"/>
      <c r="EW149" s="228"/>
      <c r="FC149" s="228"/>
      <c r="FD149" s="228"/>
      <c r="FE149" s="228"/>
      <c r="FF149" s="228"/>
      <c r="FG149" s="228"/>
      <c r="FH149" s="228"/>
    </row>
    <row r="150" spans="1:164" s="225" customFormat="1" x14ac:dyDescent="0.25">
      <c r="A150" s="367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96"/>
      <c r="CL150" s="227"/>
      <c r="CM150" s="227"/>
      <c r="CN150" s="226"/>
      <c r="CO150" s="229"/>
      <c r="CP150" s="228"/>
      <c r="CR150" s="228"/>
      <c r="CT150" s="230"/>
      <c r="ES150" s="228"/>
      <c r="ET150" s="228"/>
      <c r="EU150" s="228"/>
      <c r="EV150" s="228"/>
      <c r="EW150" s="228"/>
      <c r="FC150" s="228"/>
      <c r="FD150" s="228"/>
      <c r="FE150" s="228"/>
      <c r="FF150" s="228"/>
      <c r="FG150" s="228"/>
      <c r="FH150" s="228"/>
    </row>
    <row r="151" spans="1:164" s="225" customFormat="1" x14ac:dyDescent="0.25">
      <c r="A151" s="367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96"/>
      <c r="CL151" s="227"/>
      <c r="CM151" s="227"/>
      <c r="CN151" s="226"/>
      <c r="CO151" s="229"/>
      <c r="CP151" s="228"/>
      <c r="CR151" s="228"/>
      <c r="CT151" s="230"/>
      <c r="ES151" s="228"/>
      <c r="ET151" s="228"/>
      <c r="EU151" s="228"/>
      <c r="EV151" s="228"/>
      <c r="EW151" s="228"/>
      <c r="FC151" s="228"/>
      <c r="FD151" s="228"/>
      <c r="FE151" s="228"/>
      <c r="FF151" s="228"/>
      <c r="FG151" s="228"/>
      <c r="FH151" s="228"/>
    </row>
    <row r="152" spans="1:164" s="225" customFormat="1" x14ac:dyDescent="0.25">
      <c r="A152" s="367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96"/>
      <c r="CL152" s="227"/>
      <c r="CM152" s="227"/>
      <c r="CN152" s="226"/>
      <c r="CO152" s="229"/>
      <c r="CP152" s="228"/>
      <c r="CR152" s="228"/>
      <c r="CT152" s="230"/>
      <c r="ES152" s="228"/>
      <c r="ET152" s="228"/>
      <c r="EU152" s="228"/>
      <c r="EV152" s="228"/>
      <c r="EW152" s="228"/>
      <c r="FC152" s="228"/>
      <c r="FD152" s="228"/>
      <c r="FE152" s="228"/>
      <c r="FF152" s="228"/>
      <c r="FG152" s="228"/>
      <c r="FH152" s="228"/>
    </row>
    <row r="153" spans="1:164" s="225" customFormat="1" x14ac:dyDescent="0.25">
      <c r="A153" s="367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96"/>
      <c r="CL153" s="227"/>
      <c r="CM153" s="227"/>
      <c r="CN153" s="226"/>
      <c r="CO153" s="229"/>
      <c r="CP153" s="228"/>
      <c r="CR153" s="228"/>
      <c r="CT153" s="230"/>
      <c r="ES153" s="228"/>
      <c r="ET153" s="228"/>
      <c r="EU153" s="228"/>
      <c r="EV153" s="228"/>
      <c r="EW153" s="228"/>
      <c r="FC153" s="228"/>
      <c r="FD153" s="228"/>
      <c r="FE153" s="228"/>
      <c r="FF153" s="228"/>
      <c r="FG153" s="228"/>
      <c r="FH153" s="228"/>
    </row>
    <row r="154" spans="1:164" s="225" customFormat="1" x14ac:dyDescent="0.25">
      <c r="A154" s="367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96"/>
      <c r="CL154" s="227"/>
      <c r="CM154" s="227"/>
      <c r="CN154" s="226"/>
      <c r="CO154" s="229"/>
      <c r="CP154" s="228"/>
      <c r="CR154" s="228"/>
      <c r="CT154" s="230"/>
      <c r="ES154" s="228"/>
      <c r="ET154" s="228"/>
      <c r="EU154" s="228"/>
      <c r="EV154" s="228"/>
      <c r="EW154" s="228"/>
      <c r="FC154" s="228"/>
      <c r="FD154" s="228"/>
      <c r="FE154" s="228"/>
      <c r="FF154" s="228"/>
      <c r="FG154" s="228"/>
      <c r="FH154" s="228"/>
    </row>
    <row r="155" spans="1:164" s="225" customFormat="1" x14ac:dyDescent="0.25">
      <c r="A155" s="367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96"/>
      <c r="CL155" s="227"/>
      <c r="CM155" s="227"/>
      <c r="CN155" s="226"/>
      <c r="CO155" s="229"/>
      <c r="CP155" s="228"/>
      <c r="CR155" s="228"/>
      <c r="CT155" s="230"/>
      <c r="ES155" s="228"/>
      <c r="ET155" s="228"/>
      <c r="EU155" s="228"/>
      <c r="EV155" s="228"/>
      <c r="EW155" s="228"/>
      <c r="FC155" s="228"/>
      <c r="FD155" s="228"/>
      <c r="FE155" s="228"/>
      <c r="FF155" s="228"/>
      <c r="FG155" s="228"/>
      <c r="FH155" s="228"/>
    </row>
    <row r="156" spans="1:164" s="225" customFormat="1" x14ac:dyDescent="0.25">
      <c r="A156" s="367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96"/>
      <c r="CL156" s="227"/>
      <c r="CM156" s="227"/>
      <c r="CN156" s="226"/>
      <c r="CO156" s="229"/>
      <c r="CP156" s="228"/>
      <c r="CR156" s="228"/>
      <c r="CT156" s="230"/>
      <c r="ES156" s="228"/>
      <c r="ET156" s="228"/>
      <c r="EU156" s="228"/>
      <c r="EV156" s="228"/>
      <c r="EW156" s="228"/>
      <c r="FC156" s="228"/>
      <c r="FD156" s="228"/>
      <c r="FE156" s="228"/>
      <c r="FF156" s="228"/>
      <c r="FG156" s="228"/>
      <c r="FH156" s="228"/>
    </row>
    <row r="157" spans="1:164" s="225" customFormat="1" x14ac:dyDescent="0.25">
      <c r="A157" s="367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96"/>
      <c r="CL157" s="227"/>
      <c r="CM157" s="227"/>
      <c r="CN157" s="226"/>
      <c r="CO157" s="229"/>
      <c r="CP157" s="228"/>
      <c r="CR157" s="228"/>
      <c r="CT157" s="230"/>
      <c r="ES157" s="228"/>
      <c r="ET157" s="228"/>
      <c r="EU157" s="228"/>
      <c r="EV157" s="228"/>
      <c r="EW157" s="228"/>
      <c r="FC157" s="228"/>
      <c r="FD157" s="228"/>
      <c r="FE157" s="228"/>
      <c r="FF157" s="228"/>
      <c r="FG157" s="228"/>
      <c r="FH157" s="228"/>
    </row>
    <row r="158" spans="1:164" s="225" customFormat="1" x14ac:dyDescent="0.25">
      <c r="A158" s="367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96"/>
      <c r="CL158" s="227"/>
      <c r="CM158" s="227"/>
      <c r="CN158" s="226"/>
      <c r="CO158" s="229"/>
      <c r="CP158" s="228"/>
      <c r="CR158" s="228"/>
      <c r="CT158" s="230"/>
      <c r="ES158" s="228"/>
      <c r="ET158" s="228"/>
      <c r="EU158" s="228"/>
      <c r="EV158" s="228"/>
      <c r="EW158" s="228"/>
      <c r="FC158" s="228"/>
      <c r="FD158" s="228"/>
      <c r="FE158" s="228"/>
      <c r="FF158" s="228"/>
      <c r="FG158" s="228"/>
      <c r="FH158" s="228"/>
    </row>
    <row r="159" spans="1:164" s="225" customFormat="1" x14ac:dyDescent="0.25">
      <c r="A159" s="367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  <c r="BV159" s="227"/>
      <c r="BW159" s="227"/>
      <c r="BX159" s="227"/>
      <c r="BY159" s="227"/>
      <c r="BZ159" s="227"/>
      <c r="CA159" s="227"/>
      <c r="CB159" s="227"/>
      <c r="CC159" s="227"/>
      <c r="CD159" s="227"/>
      <c r="CE159" s="227"/>
      <c r="CF159" s="227"/>
      <c r="CG159" s="227"/>
      <c r="CH159" s="227"/>
      <c r="CI159" s="227"/>
      <c r="CJ159" s="227"/>
      <c r="CK159" s="296"/>
      <c r="CL159" s="227"/>
      <c r="CM159" s="227"/>
      <c r="CN159" s="226"/>
      <c r="CO159" s="229"/>
      <c r="CP159" s="228"/>
      <c r="CR159" s="228"/>
      <c r="CT159" s="230"/>
      <c r="ES159" s="228"/>
      <c r="ET159" s="228"/>
      <c r="EU159" s="228"/>
      <c r="EV159" s="228"/>
      <c r="EW159" s="228"/>
      <c r="FC159" s="228"/>
      <c r="FD159" s="228"/>
      <c r="FE159" s="228"/>
      <c r="FF159" s="228"/>
      <c r="FG159" s="228"/>
      <c r="FH159" s="228"/>
    </row>
    <row r="160" spans="1:164" s="225" customFormat="1" x14ac:dyDescent="0.25">
      <c r="A160" s="367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  <c r="BV160" s="227"/>
      <c r="BW160" s="227"/>
      <c r="BX160" s="227"/>
      <c r="BY160" s="227"/>
      <c r="BZ160" s="227"/>
      <c r="CA160" s="227"/>
      <c r="CB160" s="227"/>
      <c r="CC160" s="227"/>
      <c r="CD160" s="227"/>
      <c r="CE160" s="227"/>
      <c r="CF160" s="227"/>
      <c r="CG160" s="227"/>
      <c r="CH160" s="227"/>
      <c r="CI160" s="227"/>
      <c r="CJ160" s="227"/>
      <c r="CK160" s="296"/>
      <c r="CL160" s="227"/>
      <c r="CM160" s="227"/>
      <c r="CN160" s="226"/>
      <c r="CO160" s="229"/>
      <c r="CP160" s="228"/>
      <c r="CR160" s="228"/>
      <c r="CT160" s="230"/>
      <c r="ES160" s="228"/>
      <c r="ET160" s="228"/>
      <c r="EU160" s="228"/>
      <c r="EV160" s="228"/>
      <c r="EW160" s="228"/>
      <c r="FC160" s="228"/>
      <c r="FD160" s="228"/>
      <c r="FE160" s="228"/>
      <c r="FF160" s="228"/>
      <c r="FG160" s="228"/>
      <c r="FH160" s="228"/>
    </row>
    <row r="161" spans="1:164" s="225" customFormat="1" x14ac:dyDescent="0.25">
      <c r="A161" s="367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96"/>
      <c r="CL161" s="227"/>
      <c r="CM161" s="227"/>
      <c r="CN161" s="226"/>
      <c r="CO161" s="229"/>
      <c r="CP161" s="228"/>
      <c r="CR161" s="228"/>
      <c r="CT161" s="230"/>
      <c r="ES161" s="228"/>
      <c r="ET161" s="228"/>
      <c r="EU161" s="228"/>
      <c r="EV161" s="228"/>
      <c r="EW161" s="228"/>
      <c r="FC161" s="228"/>
      <c r="FD161" s="228"/>
      <c r="FE161" s="228"/>
      <c r="FF161" s="228"/>
      <c r="FG161" s="228"/>
      <c r="FH161" s="228"/>
    </row>
    <row r="162" spans="1:164" s="225" customFormat="1" x14ac:dyDescent="0.25">
      <c r="A162" s="367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96"/>
      <c r="CL162" s="227"/>
      <c r="CM162" s="227"/>
      <c r="CN162" s="226"/>
      <c r="CO162" s="229"/>
      <c r="CP162" s="228"/>
      <c r="CR162" s="228"/>
      <c r="CT162" s="230"/>
      <c r="ES162" s="228"/>
      <c r="ET162" s="228"/>
      <c r="EU162" s="228"/>
      <c r="EV162" s="228"/>
      <c r="EW162" s="228"/>
      <c r="FC162" s="228"/>
      <c r="FD162" s="228"/>
      <c r="FE162" s="228"/>
      <c r="FF162" s="228"/>
      <c r="FG162" s="228"/>
      <c r="FH162" s="228"/>
    </row>
    <row r="163" spans="1:164" s="225" customFormat="1" x14ac:dyDescent="0.25">
      <c r="A163" s="367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96"/>
      <c r="CL163" s="227"/>
      <c r="CM163" s="227"/>
      <c r="CN163" s="226"/>
      <c r="CO163" s="229"/>
      <c r="CP163" s="228"/>
      <c r="CR163" s="228"/>
      <c r="CT163" s="230"/>
      <c r="ES163" s="228"/>
      <c r="ET163" s="228"/>
      <c r="EU163" s="228"/>
      <c r="EV163" s="228"/>
      <c r="EW163" s="228"/>
      <c r="FC163" s="228"/>
      <c r="FD163" s="228"/>
      <c r="FE163" s="228"/>
      <c r="FF163" s="228"/>
      <c r="FG163" s="228"/>
      <c r="FH163" s="228"/>
    </row>
    <row r="164" spans="1:164" s="225" customFormat="1" x14ac:dyDescent="0.25">
      <c r="A164" s="367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96"/>
      <c r="CL164" s="227"/>
      <c r="CM164" s="227"/>
      <c r="CN164" s="226"/>
      <c r="CO164" s="229"/>
      <c r="CP164" s="228"/>
      <c r="CR164" s="228"/>
      <c r="CT164" s="230"/>
      <c r="ES164" s="228"/>
      <c r="ET164" s="228"/>
      <c r="EU164" s="228"/>
      <c r="EV164" s="228"/>
      <c r="EW164" s="228"/>
      <c r="FC164" s="228"/>
      <c r="FD164" s="228"/>
      <c r="FE164" s="228"/>
      <c r="FF164" s="228"/>
      <c r="FG164" s="228"/>
      <c r="FH164" s="228"/>
    </row>
    <row r="165" spans="1:164" s="225" customFormat="1" x14ac:dyDescent="0.25">
      <c r="A165" s="367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  <c r="BZ165" s="227"/>
      <c r="CA165" s="227"/>
      <c r="CB165" s="227"/>
      <c r="CC165" s="227"/>
      <c r="CD165" s="227"/>
      <c r="CE165" s="227"/>
      <c r="CF165" s="227"/>
      <c r="CG165" s="227"/>
      <c r="CH165" s="227"/>
      <c r="CI165" s="227"/>
      <c r="CJ165" s="227"/>
      <c r="CK165" s="296"/>
      <c r="CL165" s="227"/>
      <c r="CM165" s="227"/>
      <c r="CN165" s="226"/>
      <c r="CO165" s="229"/>
      <c r="CP165" s="228"/>
      <c r="CR165" s="228"/>
      <c r="CT165" s="230"/>
      <c r="ES165" s="228"/>
      <c r="ET165" s="228"/>
      <c r="EU165" s="228"/>
      <c r="EV165" s="228"/>
      <c r="EW165" s="228"/>
      <c r="FC165" s="228"/>
      <c r="FD165" s="228"/>
      <c r="FE165" s="228"/>
      <c r="FF165" s="228"/>
      <c r="FG165" s="228"/>
      <c r="FH165" s="228"/>
    </row>
    <row r="166" spans="1:164" s="225" customFormat="1" x14ac:dyDescent="0.25">
      <c r="A166" s="367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96"/>
      <c r="CL166" s="227"/>
      <c r="CM166" s="227"/>
      <c r="CN166" s="226"/>
      <c r="CO166" s="229"/>
      <c r="CP166" s="228"/>
      <c r="CR166" s="228"/>
      <c r="CT166" s="230"/>
      <c r="ES166" s="228"/>
      <c r="ET166" s="228"/>
      <c r="EU166" s="228"/>
      <c r="EV166" s="228"/>
      <c r="EW166" s="228"/>
      <c r="FC166" s="228"/>
      <c r="FD166" s="228"/>
      <c r="FE166" s="228"/>
      <c r="FF166" s="228"/>
      <c r="FG166" s="228"/>
      <c r="FH166" s="228"/>
    </row>
    <row r="167" spans="1:164" s="225" customFormat="1" x14ac:dyDescent="0.25">
      <c r="A167" s="367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227"/>
      <c r="CJ167" s="227"/>
      <c r="CK167" s="296"/>
      <c r="CL167" s="227"/>
      <c r="CM167" s="227"/>
      <c r="CN167" s="226"/>
      <c r="CO167" s="229"/>
      <c r="CP167" s="228"/>
      <c r="CR167" s="228"/>
      <c r="CT167" s="230"/>
      <c r="ES167" s="228"/>
      <c r="ET167" s="228"/>
      <c r="EU167" s="228"/>
      <c r="EV167" s="228"/>
      <c r="EW167" s="228"/>
      <c r="FC167" s="228"/>
      <c r="FD167" s="228"/>
      <c r="FE167" s="228"/>
      <c r="FF167" s="228"/>
      <c r="FG167" s="228"/>
      <c r="FH167" s="228"/>
    </row>
    <row r="168" spans="1:164" s="225" customFormat="1" x14ac:dyDescent="0.25">
      <c r="A168" s="367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96"/>
      <c r="CL168" s="227"/>
      <c r="CM168" s="227"/>
      <c r="CN168" s="226"/>
      <c r="CO168" s="229"/>
      <c r="CP168" s="228"/>
      <c r="CR168" s="228"/>
      <c r="CT168" s="230"/>
      <c r="ES168" s="228"/>
      <c r="ET168" s="228"/>
      <c r="EU168" s="228"/>
      <c r="EV168" s="228"/>
      <c r="EW168" s="228"/>
      <c r="FC168" s="228"/>
      <c r="FD168" s="228"/>
      <c r="FE168" s="228"/>
      <c r="FF168" s="228"/>
      <c r="FG168" s="228"/>
      <c r="FH168" s="228"/>
    </row>
    <row r="169" spans="1:164" s="225" customFormat="1" x14ac:dyDescent="0.25">
      <c r="A169" s="367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96"/>
      <c r="CL169" s="227"/>
      <c r="CM169" s="227"/>
      <c r="CN169" s="226"/>
      <c r="CO169" s="229"/>
      <c r="CP169" s="228"/>
      <c r="CR169" s="228"/>
      <c r="CT169" s="230"/>
      <c r="ES169" s="228"/>
      <c r="ET169" s="228"/>
      <c r="EU169" s="228"/>
      <c r="EV169" s="228"/>
      <c r="EW169" s="228"/>
      <c r="FC169" s="228"/>
      <c r="FD169" s="228"/>
      <c r="FE169" s="228"/>
      <c r="FF169" s="228"/>
      <c r="FG169" s="228"/>
      <c r="FH169" s="228"/>
    </row>
    <row r="170" spans="1:164" s="225" customFormat="1" x14ac:dyDescent="0.25">
      <c r="A170" s="367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96"/>
      <c r="CL170" s="227"/>
      <c r="CM170" s="227"/>
      <c r="CN170" s="226"/>
      <c r="CO170" s="229"/>
      <c r="CP170" s="228"/>
      <c r="CR170" s="228"/>
      <c r="CT170" s="230"/>
      <c r="ES170" s="228"/>
      <c r="ET170" s="228"/>
      <c r="EU170" s="228"/>
      <c r="EV170" s="228"/>
      <c r="EW170" s="228"/>
      <c r="FC170" s="228"/>
      <c r="FD170" s="228"/>
      <c r="FE170" s="228"/>
      <c r="FF170" s="228"/>
      <c r="FG170" s="228"/>
      <c r="FH170" s="228"/>
    </row>
    <row r="171" spans="1:164" s="225" customFormat="1" x14ac:dyDescent="0.25">
      <c r="A171" s="367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  <c r="BZ171" s="227"/>
      <c r="CA171" s="227"/>
      <c r="CB171" s="227"/>
      <c r="CC171" s="227"/>
      <c r="CD171" s="227"/>
      <c r="CE171" s="227"/>
      <c r="CF171" s="227"/>
      <c r="CG171" s="227"/>
      <c r="CH171" s="227"/>
      <c r="CI171" s="227"/>
      <c r="CJ171" s="227"/>
      <c r="CK171" s="296"/>
      <c r="CL171" s="227"/>
      <c r="CM171" s="227"/>
      <c r="CN171" s="226"/>
      <c r="CO171" s="229"/>
      <c r="CP171" s="228"/>
      <c r="CR171" s="228"/>
      <c r="CT171" s="230"/>
      <c r="ES171" s="228"/>
      <c r="ET171" s="228"/>
      <c r="EU171" s="228"/>
      <c r="EV171" s="228"/>
      <c r="EW171" s="228"/>
      <c r="FC171" s="228"/>
      <c r="FD171" s="228"/>
      <c r="FE171" s="228"/>
      <c r="FF171" s="228"/>
      <c r="FG171" s="228"/>
      <c r="FH171" s="228"/>
    </row>
    <row r="172" spans="1:164" s="225" customFormat="1" x14ac:dyDescent="0.25">
      <c r="A172" s="367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  <c r="BZ172" s="227"/>
      <c r="CA172" s="227"/>
      <c r="CB172" s="227"/>
      <c r="CC172" s="227"/>
      <c r="CD172" s="227"/>
      <c r="CE172" s="227"/>
      <c r="CF172" s="227"/>
      <c r="CG172" s="227"/>
      <c r="CH172" s="227"/>
      <c r="CI172" s="227"/>
      <c r="CJ172" s="227"/>
      <c r="CK172" s="296"/>
      <c r="CL172" s="227"/>
      <c r="CM172" s="227"/>
      <c r="CN172" s="226"/>
      <c r="CO172" s="229"/>
      <c r="CP172" s="228"/>
      <c r="CR172" s="228"/>
      <c r="CT172" s="230"/>
      <c r="ES172" s="228"/>
      <c r="ET172" s="228"/>
      <c r="EU172" s="228"/>
      <c r="EV172" s="228"/>
      <c r="EW172" s="228"/>
      <c r="FC172" s="228"/>
      <c r="FD172" s="228"/>
      <c r="FE172" s="228"/>
      <c r="FF172" s="228"/>
      <c r="FG172" s="228"/>
      <c r="FH172" s="228"/>
    </row>
    <row r="173" spans="1:164" s="225" customFormat="1" x14ac:dyDescent="0.25">
      <c r="A173" s="367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  <c r="BZ173" s="227"/>
      <c r="CA173" s="227"/>
      <c r="CB173" s="227"/>
      <c r="CC173" s="227"/>
      <c r="CD173" s="227"/>
      <c r="CE173" s="227"/>
      <c r="CF173" s="227"/>
      <c r="CG173" s="227"/>
      <c r="CH173" s="227"/>
      <c r="CI173" s="227"/>
      <c r="CJ173" s="227"/>
      <c r="CK173" s="296"/>
      <c r="CL173" s="227"/>
      <c r="CM173" s="227"/>
      <c r="CN173" s="226"/>
      <c r="CO173" s="229"/>
      <c r="CP173" s="228"/>
      <c r="CR173" s="228"/>
      <c r="CT173" s="230"/>
      <c r="ES173" s="228"/>
      <c r="ET173" s="228"/>
      <c r="EU173" s="228"/>
      <c r="EV173" s="228"/>
      <c r="EW173" s="228"/>
      <c r="FC173" s="228"/>
      <c r="FD173" s="228"/>
      <c r="FE173" s="228"/>
      <c r="FF173" s="228"/>
      <c r="FG173" s="228"/>
      <c r="FH173" s="228"/>
    </row>
    <row r="174" spans="1:164" s="225" customFormat="1" x14ac:dyDescent="0.25">
      <c r="A174" s="367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  <c r="BZ174" s="227"/>
      <c r="CA174" s="227"/>
      <c r="CB174" s="227"/>
      <c r="CC174" s="227"/>
      <c r="CD174" s="227"/>
      <c r="CE174" s="227"/>
      <c r="CF174" s="227"/>
      <c r="CG174" s="227"/>
      <c r="CH174" s="227"/>
      <c r="CI174" s="227"/>
      <c r="CJ174" s="227"/>
      <c r="CK174" s="296"/>
      <c r="CL174" s="227"/>
      <c r="CM174" s="227"/>
      <c r="CN174" s="226"/>
      <c r="CO174" s="229"/>
      <c r="CP174" s="228"/>
      <c r="CR174" s="228"/>
      <c r="CT174" s="230"/>
      <c r="ES174" s="228"/>
      <c r="ET174" s="228"/>
      <c r="EU174" s="228"/>
      <c r="EV174" s="228"/>
      <c r="EW174" s="228"/>
      <c r="FC174" s="228"/>
      <c r="FD174" s="228"/>
      <c r="FE174" s="228"/>
      <c r="FF174" s="228"/>
      <c r="FG174" s="228"/>
      <c r="FH174" s="228"/>
    </row>
    <row r="175" spans="1:164" s="225" customFormat="1" x14ac:dyDescent="0.25">
      <c r="A175" s="367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7"/>
      <c r="BW175" s="227"/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7"/>
      <c r="CH175" s="227"/>
      <c r="CI175" s="227"/>
      <c r="CJ175" s="227"/>
      <c r="CK175" s="296"/>
      <c r="CL175" s="227"/>
      <c r="CM175" s="227"/>
      <c r="CN175" s="226"/>
      <c r="CO175" s="229"/>
      <c r="CP175" s="228"/>
      <c r="CR175" s="228"/>
      <c r="CT175" s="230"/>
      <c r="ES175" s="228"/>
      <c r="ET175" s="228"/>
      <c r="EU175" s="228"/>
      <c r="EV175" s="228"/>
      <c r="EW175" s="228"/>
      <c r="FC175" s="228"/>
      <c r="FD175" s="228"/>
      <c r="FE175" s="228"/>
      <c r="FF175" s="228"/>
      <c r="FG175" s="228"/>
      <c r="FH175" s="228"/>
    </row>
    <row r="176" spans="1:164" s="225" customFormat="1" x14ac:dyDescent="0.25">
      <c r="A176" s="367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227"/>
      <c r="CJ176" s="227"/>
      <c r="CK176" s="296"/>
      <c r="CL176" s="227"/>
      <c r="CM176" s="227"/>
      <c r="CN176" s="226"/>
      <c r="CO176" s="229"/>
      <c r="CP176" s="228"/>
      <c r="CR176" s="228"/>
      <c r="CT176" s="230"/>
      <c r="ES176" s="228"/>
      <c r="ET176" s="228"/>
      <c r="EU176" s="228"/>
      <c r="EV176" s="228"/>
      <c r="EW176" s="228"/>
      <c r="FC176" s="228"/>
      <c r="FD176" s="228"/>
      <c r="FE176" s="228"/>
      <c r="FF176" s="228"/>
      <c r="FG176" s="228"/>
      <c r="FH176" s="228"/>
    </row>
    <row r="177" spans="1:164" s="225" customFormat="1" x14ac:dyDescent="0.25">
      <c r="A177" s="367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96"/>
      <c r="CL177" s="227"/>
      <c r="CM177" s="227"/>
      <c r="CN177" s="226"/>
      <c r="CO177" s="229"/>
      <c r="CP177" s="228"/>
      <c r="CR177" s="228"/>
      <c r="CT177" s="230"/>
      <c r="ES177" s="228"/>
      <c r="ET177" s="228"/>
      <c r="EU177" s="228"/>
      <c r="EV177" s="228"/>
      <c r="EW177" s="228"/>
      <c r="FC177" s="228"/>
      <c r="FD177" s="228"/>
      <c r="FE177" s="228"/>
      <c r="FF177" s="228"/>
      <c r="FG177" s="228"/>
      <c r="FH177" s="228"/>
    </row>
    <row r="178" spans="1:164" s="225" customFormat="1" x14ac:dyDescent="0.25">
      <c r="A178" s="367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96"/>
      <c r="CL178" s="227"/>
      <c r="CM178" s="227"/>
      <c r="CN178" s="226"/>
      <c r="CO178" s="229"/>
      <c r="CP178" s="228"/>
      <c r="CR178" s="228"/>
      <c r="CT178" s="230"/>
      <c r="ES178" s="228"/>
      <c r="ET178" s="228"/>
      <c r="EU178" s="228"/>
      <c r="EV178" s="228"/>
      <c r="EW178" s="228"/>
      <c r="FC178" s="228"/>
      <c r="FD178" s="228"/>
      <c r="FE178" s="228"/>
      <c r="FF178" s="228"/>
      <c r="FG178" s="228"/>
      <c r="FH178" s="228"/>
    </row>
    <row r="179" spans="1:164" s="225" customFormat="1" x14ac:dyDescent="0.25">
      <c r="A179" s="367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  <c r="BV179" s="227"/>
      <c r="BW179" s="227"/>
      <c r="BX179" s="227"/>
      <c r="BY179" s="227"/>
      <c r="BZ179" s="227"/>
      <c r="CA179" s="227"/>
      <c r="CB179" s="227"/>
      <c r="CC179" s="227"/>
      <c r="CD179" s="227"/>
      <c r="CE179" s="227"/>
      <c r="CF179" s="227"/>
      <c r="CG179" s="227"/>
      <c r="CH179" s="227"/>
      <c r="CI179" s="227"/>
      <c r="CJ179" s="227"/>
      <c r="CK179" s="296"/>
      <c r="CL179" s="227"/>
      <c r="CM179" s="227"/>
      <c r="CN179" s="226"/>
      <c r="CO179" s="229"/>
      <c r="CP179" s="228"/>
      <c r="CR179" s="228"/>
      <c r="CT179" s="230"/>
      <c r="ES179" s="228"/>
      <c r="ET179" s="228"/>
      <c r="EU179" s="228"/>
      <c r="EV179" s="228"/>
      <c r="EW179" s="228"/>
      <c r="FC179" s="228"/>
      <c r="FD179" s="228"/>
      <c r="FE179" s="228"/>
      <c r="FF179" s="228"/>
      <c r="FG179" s="228"/>
      <c r="FH179" s="228"/>
    </row>
    <row r="180" spans="1:164" s="225" customFormat="1" x14ac:dyDescent="0.25">
      <c r="A180" s="367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  <c r="BZ180" s="227"/>
      <c r="CA180" s="227"/>
      <c r="CB180" s="227"/>
      <c r="CC180" s="227"/>
      <c r="CD180" s="227"/>
      <c r="CE180" s="227"/>
      <c r="CF180" s="227"/>
      <c r="CG180" s="227"/>
      <c r="CH180" s="227"/>
      <c r="CI180" s="227"/>
      <c r="CJ180" s="227"/>
      <c r="CK180" s="296"/>
      <c r="CL180" s="227"/>
      <c r="CM180" s="227"/>
      <c r="CN180" s="226"/>
      <c r="CO180" s="229"/>
      <c r="CP180" s="228"/>
      <c r="CR180" s="228"/>
      <c r="CT180" s="230"/>
      <c r="ES180" s="228"/>
      <c r="ET180" s="228"/>
      <c r="EU180" s="228"/>
      <c r="EV180" s="228"/>
      <c r="EW180" s="228"/>
      <c r="FC180" s="228"/>
      <c r="FD180" s="228"/>
      <c r="FE180" s="228"/>
      <c r="FF180" s="228"/>
      <c r="FG180" s="228"/>
      <c r="FH180" s="228"/>
    </row>
    <row r="181" spans="1:164" s="225" customFormat="1" x14ac:dyDescent="0.25">
      <c r="A181" s="367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  <c r="BZ181" s="227"/>
      <c r="CA181" s="227"/>
      <c r="CB181" s="227"/>
      <c r="CC181" s="227"/>
      <c r="CD181" s="227"/>
      <c r="CE181" s="227"/>
      <c r="CF181" s="227"/>
      <c r="CG181" s="227"/>
      <c r="CH181" s="227"/>
      <c r="CI181" s="227"/>
      <c r="CJ181" s="227"/>
      <c r="CK181" s="296"/>
      <c r="CL181" s="227"/>
      <c r="CM181" s="227"/>
      <c r="CN181" s="226"/>
      <c r="CO181" s="229"/>
      <c r="CP181" s="228"/>
      <c r="CR181" s="228"/>
      <c r="CT181" s="230"/>
      <c r="ES181" s="228"/>
      <c r="ET181" s="228"/>
      <c r="EU181" s="228"/>
      <c r="EV181" s="228"/>
      <c r="EW181" s="228"/>
      <c r="FC181" s="228"/>
      <c r="FD181" s="228"/>
      <c r="FE181" s="228"/>
      <c r="FF181" s="228"/>
      <c r="FG181" s="228"/>
      <c r="FH181" s="228"/>
    </row>
    <row r="182" spans="1:164" s="225" customFormat="1" x14ac:dyDescent="0.25">
      <c r="A182" s="367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  <c r="BZ182" s="227"/>
      <c r="CA182" s="227"/>
      <c r="CB182" s="227"/>
      <c r="CC182" s="227"/>
      <c r="CD182" s="227"/>
      <c r="CE182" s="227"/>
      <c r="CF182" s="227"/>
      <c r="CG182" s="227"/>
      <c r="CH182" s="227"/>
      <c r="CI182" s="227"/>
      <c r="CJ182" s="227"/>
      <c r="CK182" s="296"/>
      <c r="CL182" s="227"/>
      <c r="CM182" s="227"/>
      <c r="CN182" s="226"/>
      <c r="CO182" s="229"/>
      <c r="CP182" s="228"/>
      <c r="CR182" s="228"/>
      <c r="CT182" s="230"/>
      <c r="ES182" s="228"/>
      <c r="ET182" s="228"/>
      <c r="EU182" s="228"/>
      <c r="EV182" s="228"/>
      <c r="EW182" s="228"/>
      <c r="FC182" s="228"/>
      <c r="FD182" s="228"/>
      <c r="FE182" s="228"/>
      <c r="FF182" s="228"/>
      <c r="FG182" s="228"/>
      <c r="FH182" s="228"/>
    </row>
    <row r="183" spans="1:164" s="225" customFormat="1" x14ac:dyDescent="0.25">
      <c r="A183" s="367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  <c r="BZ183" s="227"/>
      <c r="CA183" s="227"/>
      <c r="CB183" s="227"/>
      <c r="CC183" s="227"/>
      <c r="CD183" s="227"/>
      <c r="CE183" s="227"/>
      <c r="CF183" s="227"/>
      <c r="CG183" s="227"/>
      <c r="CH183" s="227"/>
      <c r="CI183" s="227"/>
      <c r="CJ183" s="227"/>
      <c r="CK183" s="296"/>
      <c r="CL183" s="227"/>
      <c r="CM183" s="227"/>
      <c r="CN183" s="226"/>
      <c r="CO183" s="229"/>
      <c r="CP183" s="228"/>
      <c r="CR183" s="228"/>
      <c r="CT183" s="230"/>
      <c r="ES183" s="228"/>
      <c r="ET183" s="228"/>
      <c r="EU183" s="228"/>
      <c r="EV183" s="228"/>
      <c r="EW183" s="228"/>
      <c r="FC183" s="228"/>
      <c r="FD183" s="228"/>
      <c r="FE183" s="228"/>
      <c r="FF183" s="228"/>
      <c r="FG183" s="228"/>
      <c r="FH183" s="228"/>
    </row>
    <row r="184" spans="1:164" s="225" customFormat="1" x14ac:dyDescent="0.25">
      <c r="A184" s="367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  <c r="CD184" s="227"/>
      <c r="CE184" s="227"/>
      <c r="CF184" s="227"/>
      <c r="CG184" s="227"/>
      <c r="CH184" s="227"/>
      <c r="CI184" s="227"/>
      <c r="CJ184" s="227"/>
      <c r="CK184" s="296"/>
      <c r="CL184" s="227"/>
      <c r="CM184" s="227"/>
      <c r="CN184" s="226"/>
      <c r="CO184" s="229"/>
      <c r="CP184" s="228"/>
      <c r="CR184" s="228"/>
      <c r="CT184" s="230"/>
      <c r="ES184" s="228"/>
      <c r="ET184" s="228"/>
      <c r="EU184" s="228"/>
      <c r="EV184" s="228"/>
      <c r="EW184" s="228"/>
      <c r="FC184" s="228"/>
      <c r="FD184" s="228"/>
      <c r="FE184" s="228"/>
      <c r="FF184" s="228"/>
      <c r="FG184" s="228"/>
      <c r="FH184" s="228"/>
    </row>
    <row r="185" spans="1:164" s="225" customFormat="1" x14ac:dyDescent="0.25">
      <c r="A185" s="367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  <c r="BV185" s="227"/>
      <c r="BW185" s="227"/>
      <c r="BX185" s="227"/>
      <c r="BY185" s="227"/>
      <c r="BZ185" s="227"/>
      <c r="CA185" s="227"/>
      <c r="CB185" s="227"/>
      <c r="CC185" s="227"/>
      <c r="CD185" s="227"/>
      <c r="CE185" s="227"/>
      <c r="CF185" s="227"/>
      <c r="CG185" s="227"/>
      <c r="CH185" s="227"/>
      <c r="CI185" s="227"/>
      <c r="CJ185" s="227"/>
      <c r="CK185" s="296"/>
      <c r="CL185" s="227"/>
      <c r="CM185" s="227"/>
      <c r="CN185" s="226"/>
      <c r="CO185" s="229"/>
      <c r="CP185" s="228"/>
      <c r="CR185" s="228"/>
      <c r="CT185" s="230"/>
      <c r="ES185" s="228"/>
      <c r="ET185" s="228"/>
      <c r="EU185" s="228"/>
      <c r="EV185" s="228"/>
      <c r="EW185" s="228"/>
      <c r="FC185" s="228"/>
      <c r="FD185" s="228"/>
      <c r="FE185" s="228"/>
      <c r="FF185" s="228"/>
      <c r="FG185" s="228"/>
      <c r="FH185" s="228"/>
    </row>
    <row r="186" spans="1:164" s="225" customFormat="1" x14ac:dyDescent="0.25">
      <c r="A186" s="367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96"/>
      <c r="CL186" s="227"/>
      <c r="CM186" s="227"/>
      <c r="CN186" s="226"/>
      <c r="CO186" s="229"/>
      <c r="CP186" s="228"/>
      <c r="CR186" s="228"/>
      <c r="CT186" s="230"/>
      <c r="ES186" s="228"/>
      <c r="ET186" s="228"/>
      <c r="EU186" s="228"/>
      <c r="EV186" s="228"/>
      <c r="EW186" s="228"/>
      <c r="FC186" s="228"/>
      <c r="FD186" s="228"/>
      <c r="FE186" s="228"/>
      <c r="FF186" s="228"/>
      <c r="FG186" s="228"/>
      <c r="FH186" s="228"/>
    </row>
    <row r="187" spans="1:164" s="225" customFormat="1" x14ac:dyDescent="0.25">
      <c r="A187" s="367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96"/>
      <c r="CL187" s="227"/>
      <c r="CM187" s="227"/>
      <c r="CN187" s="226"/>
      <c r="CO187" s="229"/>
      <c r="CP187" s="228"/>
      <c r="CR187" s="228"/>
      <c r="CT187" s="230"/>
      <c r="ES187" s="228"/>
      <c r="ET187" s="228"/>
      <c r="EU187" s="228"/>
      <c r="EV187" s="228"/>
      <c r="EW187" s="228"/>
      <c r="FC187" s="228"/>
      <c r="FD187" s="228"/>
      <c r="FE187" s="228"/>
      <c r="FF187" s="228"/>
      <c r="FG187" s="228"/>
      <c r="FH187" s="228"/>
    </row>
    <row r="188" spans="1:164" s="225" customFormat="1" x14ac:dyDescent="0.25">
      <c r="A188" s="367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96"/>
      <c r="CL188" s="227"/>
      <c r="CM188" s="227"/>
      <c r="CN188" s="226"/>
      <c r="CO188" s="229"/>
      <c r="CP188" s="228"/>
      <c r="CR188" s="228"/>
      <c r="CT188" s="230"/>
      <c r="ES188" s="228"/>
      <c r="ET188" s="228"/>
      <c r="EU188" s="228"/>
      <c r="EV188" s="228"/>
      <c r="EW188" s="228"/>
      <c r="FC188" s="228"/>
      <c r="FD188" s="228"/>
      <c r="FE188" s="228"/>
      <c r="FF188" s="228"/>
      <c r="FG188" s="228"/>
      <c r="FH188" s="228"/>
    </row>
    <row r="189" spans="1:164" s="225" customFormat="1" x14ac:dyDescent="0.25">
      <c r="A189" s="367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  <c r="BZ189" s="227"/>
      <c r="CA189" s="227"/>
      <c r="CB189" s="227"/>
      <c r="CC189" s="227"/>
      <c r="CD189" s="227"/>
      <c r="CE189" s="227"/>
      <c r="CF189" s="227"/>
      <c r="CG189" s="227"/>
      <c r="CH189" s="227"/>
      <c r="CI189" s="227"/>
      <c r="CJ189" s="227"/>
      <c r="CK189" s="296"/>
      <c r="CL189" s="227"/>
      <c r="CM189" s="227"/>
      <c r="CN189" s="226"/>
      <c r="CO189" s="229"/>
      <c r="CP189" s="228"/>
      <c r="CR189" s="228"/>
      <c r="CT189" s="230"/>
      <c r="ES189" s="228"/>
      <c r="ET189" s="228"/>
      <c r="EU189" s="228"/>
      <c r="EV189" s="228"/>
      <c r="EW189" s="228"/>
      <c r="FC189" s="228"/>
      <c r="FD189" s="228"/>
      <c r="FE189" s="228"/>
      <c r="FF189" s="228"/>
      <c r="FG189" s="228"/>
      <c r="FH189" s="228"/>
    </row>
    <row r="190" spans="1:164" s="225" customFormat="1" x14ac:dyDescent="0.25">
      <c r="A190" s="367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96"/>
      <c r="CL190" s="227"/>
      <c r="CM190" s="227"/>
      <c r="CN190" s="226"/>
      <c r="CO190" s="229"/>
      <c r="CP190" s="228"/>
      <c r="CR190" s="228"/>
      <c r="CT190" s="230"/>
      <c r="ES190" s="228"/>
      <c r="ET190" s="228"/>
      <c r="EU190" s="228"/>
      <c r="EV190" s="228"/>
      <c r="EW190" s="228"/>
      <c r="FC190" s="228"/>
      <c r="FD190" s="228"/>
      <c r="FE190" s="228"/>
      <c r="FF190" s="228"/>
      <c r="FG190" s="228"/>
      <c r="FH190" s="228"/>
    </row>
    <row r="191" spans="1:164" s="225" customFormat="1" x14ac:dyDescent="0.25">
      <c r="A191" s="367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227"/>
      <c r="CE191" s="227"/>
      <c r="CF191" s="227"/>
      <c r="CG191" s="227"/>
      <c r="CH191" s="227"/>
      <c r="CI191" s="227"/>
      <c r="CJ191" s="227"/>
      <c r="CK191" s="296"/>
      <c r="CL191" s="227"/>
      <c r="CM191" s="227"/>
      <c r="CN191" s="226"/>
      <c r="CO191" s="229"/>
      <c r="CP191" s="228"/>
      <c r="CR191" s="228"/>
      <c r="CT191" s="230"/>
      <c r="ES191" s="228"/>
      <c r="ET191" s="228"/>
      <c r="EU191" s="228"/>
      <c r="EV191" s="228"/>
      <c r="EW191" s="228"/>
      <c r="FC191" s="228"/>
      <c r="FD191" s="228"/>
      <c r="FE191" s="228"/>
      <c r="FF191" s="228"/>
      <c r="FG191" s="228"/>
      <c r="FH191" s="228"/>
    </row>
    <row r="192" spans="1:164" s="225" customFormat="1" x14ac:dyDescent="0.25">
      <c r="A192" s="367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96"/>
      <c r="CL192" s="227"/>
      <c r="CM192" s="227"/>
      <c r="CN192" s="226"/>
      <c r="CO192" s="229"/>
      <c r="CP192" s="228"/>
      <c r="CR192" s="228"/>
      <c r="CT192" s="230"/>
      <c r="ES192" s="228"/>
      <c r="ET192" s="228"/>
      <c r="EU192" s="228"/>
      <c r="EV192" s="228"/>
      <c r="EW192" s="228"/>
      <c r="FC192" s="228"/>
      <c r="FD192" s="228"/>
      <c r="FE192" s="228"/>
      <c r="FF192" s="228"/>
      <c r="FG192" s="228"/>
      <c r="FH192" s="228"/>
    </row>
    <row r="193" spans="1:164" s="225" customFormat="1" x14ac:dyDescent="0.25">
      <c r="A193" s="367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  <c r="BZ193" s="227"/>
      <c r="CA193" s="227"/>
      <c r="CB193" s="227"/>
      <c r="CC193" s="227"/>
      <c r="CD193" s="227"/>
      <c r="CE193" s="227"/>
      <c r="CF193" s="227"/>
      <c r="CG193" s="227"/>
      <c r="CH193" s="227"/>
      <c r="CI193" s="227"/>
      <c r="CJ193" s="227"/>
      <c r="CK193" s="296"/>
      <c r="CL193" s="227"/>
      <c r="CM193" s="227"/>
      <c r="CN193" s="226"/>
      <c r="CO193" s="229"/>
      <c r="CP193" s="228"/>
      <c r="CR193" s="228"/>
      <c r="CT193" s="230"/>
      <c r="ES193" s="228"/>
      <c r="ET193" s="228"/>
      <c r="EU193" s="228"/>
      <c r="EV193" s="228"/>
      <c r="EW193" s="228"/>
      <c r="FC193" s="228"/>
      <c r="FD193" s="228"/>
      <c r="FE193" s="228"/>
      <c r="FF193" s="228"/>
      <c r="FG193" s="228"/>
      <c r="FH193" s="228"/>
    </row>
    <row r="194" spans="1:164" s="225" customFormat="1" x14ac:dyDescent="0.25">
      <c r="A194" s="367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96"/>
      <c r="CL194" s="227"/>
      <c r="CM194" s="227"/>
      <c r="CN194" s="226"/>
      <c r="CO194" s="229"/>
      <c r="CP194" s="228"/>
      <c r="CR194" s="228"/>
      <c r="CT194" s="230"/>
      <c r="ES194" s="228"/>
      <c r="ET194" s="228"/>
      <c r="EU194" s="228"/>
      <c r="EV194" s="228"/>
      <c r="EW194" s="228"/>
      <c r="FC194" s="228"/>
      <c r="FD194" s="228"/>
      <c r="FE194" s="228"/>
      <c r="FF194" s="228"/>
      <c r="FG194" s="228"/>
      <c r="FH194" s="228"/>
    </row>
    <row r="195" spans="1:164" s="225" customFormat="1" x14ac:dyDescent="0.25">
      <c r="A195" s="367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  <c r="BZ195" s="227"/>
      <c r="CA195" s="227"/>
      <c r="CB195" s="227"/>
      <c r="CC195" s="227"/>
      <c r="CD195" s="227"/>
      <c r="CE195" s="227"/>
      <c r="CF195" s="227"/>
      <c r="CG195" s="227"/>
      <c r="CH195" s="227"/>
      <c r="CI195" s="227"/>
      <c r="CJ195" s="227"/>
      <c r="CK195" s="296"/>
      <c r="CL195" s="227"/>
      <c r="CM195" s="227"/>
      <c r="CN195" s="226"/>
      <c r="CO195" s="229"/>
      <c r="CP195" s="228"/>
      <c r="CR195" s="228"/>
      <c r="CT195" s="230"/>
      <c r="ES195" s="228"/>
      <c r="ET195" s="228"/>
      <c r="EU195" s="228"/>
      <c r="EV195" s="228"/>
      <c r="EW195" s="228"/>
      <c r="FC195" s="228"/>
      <c r="FD195" s="228"/>
      <c r="FE195" s="228"/>
      <c r="FF195" s="228"/>
      <c r="FG195" s="228"/>
      <c r="FH195" s="228"/>
    </row>
    <row r="196" spans="1:164" s="225" customFormat="1" x14ac:dyDescent="0.25">
      <c r="A196" s="367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96"/>
      <c r="CL196" s="227"/>
      <c r="CM196" s="227"/>
      <c r="CN196" s="226"/>
      <c r="CO196" s="229"/>
      <c r="CP196" s="228"/>
      <c r="CR196" s="228"/>
      <c r="CT196" s="230"/>
      <c r="ES196" s="228"/>
      <c r="ET196" s="228"/>
      <c r="EU196" s="228"/>
      <c r="EV196" s="228"/>
      <c r="EW196" s="228"/>
      <c r="FC196" s="228"/>
      <c r="FD196" s="228"/>
      <c r="FE196" s="228"/>
      <c r="FF196" s="228"/>
      <c r="FG196" s="228"/>
      <c r="FH196" s="228"/>
    </row>
    <row r="197" spans="1:164" s="225" customFormat="1" x14ac:dyDescent="0.25">
      <c r="A197" s="367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227"/>
      <c r="CI197" s="227"/>
      <c r="CJ197" s="227"/>
      <c r="CK197" s="296"/>
      <c r="CL197" s="227"/>
      <c r="CM197" s="227"/>
      <c r="CN197" s="226"/>
      <c r="CO197" s="229"/>
      <c r="CP197" s="228"/>
      <c r="CR197" s="228"/>
      <c r="CT197" s="230"/>
      <c r="ES197" s="228"/>
      <c r="ET197" s="228"/>
      <c r="EU197" s="228"/>
      <c r="EV197" s="228"/>
      <c r="EW197" s="228"/>
      <c r="FC197" s="228"/>
      <c r="FD197" s="228"/>
      <c r="FE197" s="228"/>
      <c r="FF197" s="228"/>
      <c r="FG197" s="228"/>
      <c r="FH197" s="228"/>
    </row>
    <row r="198" spans="1:164" s="225" customFormat="1" x14ac:dyDescent="0.25">
      <c r="A198" s="367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96"/>
      <c r="CL198" s="227"/>
      <c r="CM198" s="227"/>
      <c r="CN198" s="226"/>
      <c r="CO198" s="229"/>
      <c r="CP198" s="228"/>
      <c r="CR198" s="228"/>
      <c r="CT198" s="230"/>
      <c r="ES198" s="228"/>
      <c r="ET198" s="228"/>
      <c r="EU198" s="228"/>
      <c r="EV198" s="228"/>
      <c r="EW198" s="228"/>
      <c r="FC198" s="228"/>
      <c r="FD198" s="228"/>
      <c r="FE198" s="228"/>
      <c r="FF198" s="228"/>
      <c r="FG198" s="228"/>
      <c r="FH198" s="228"/>
    </row>
    <row r="199" spans="1:164" s="225" customFormat="1" x14ac:dyDescent="0.25">
      <c r="A199" s="367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  <c r="BZ199" s="227"/>
      <c r="CA199" s="227"/>
      <c r="CB199" s="227"/>
      <c r="CC199" s="227"/>
      <c r="CD199" s="227"/>
      <c r="CE199" s="227"/>
      <c r="CF199" s="227"/>
      <c r="CG199" s="227"/>
      <c r="CH199" s="227"/>
      <c r="CI199" s="227"/>
      <c r="CJ199" s="227"/>
      <c r="CK199" s="296"/>
      <c r="CL199" s="227"/>
      <c r="CM199" s="227"/>
      <c r="CN199" s="226"/>
      <c r="CO199" s="229"/>
      <c r="CP199" s="228"/>
      <c r="CR199" s="228"/>
      <c r="CT199" s="230"/>
      <c r="ES199" s="228"/>
      <c r="ET199" s="228"/>
      <c r="EU199" s="228"/>
      <c r="EV199" s="228"/>
      <c r="EW199" s="228"/>
      <c r="FC199" s="228"/>
      <c r="FD199" s="228"/>
      <c r="FE199" s="228"/>
      <c r="FF199" s="228"/>
      <c r="FG199" s="228"/>
      <c r="FH199" s="228"/>
    </row>
    <row r="200" spans="1:164" s="225" customFormat="1" x14ac:dyDescent="0.25">
      <c r="A200" s="367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  <c r="BZ200" s="227"/>
      <c r="CA200" s="227"/>
      <c r="CB200" s="227"/>
      <c r="CC200" s="227"/>
      <c r="CD200" s="227"/>
      <c r="CE200" s="227"/>
      <c r="CF200" s="227"/>
      <c r="CG200" s="227"/>
      <c r="CH200" s="227"/>
      <c r="CI200" s="227"/>
      <c r="CJ200" s="227"/>
      <c r="CK200" s="296"/>
      <c r="CL200" s="227"/>
      <c r="CM200" s="227"/>
      <c r="CN200" s="226"/>
      <c r="CO200" s="229"/>
      <c r="CP200" s="228"/>
      <c r="CR200" s="228"/>
      <c r="CT200" s="230"/>
      <c r="ES200" s="228"/>
      <c r="ET200" s="228"/>
      <c r="EU200" s="228"/>
      <c r="EV200" s="228"/>
      <c r="EW200" s="228"/>
      <c r="FC200" s="228"/>
      <c r="FD200" s="228"/>
      <c r="FE200" s="228"/>
      <c r="FF200" s="228"/>
      <c r="FG200" s="228"/>
      <c r="FH200" s="228"/>
    </row>
    <row r="201" spans="1:164" s="225" customFormat="1" x14ac:dyDescent="0.25">
      <c r="A201" s="367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7"/>
      <c r="BX201" s="227"/>
      <c r="BY201" s="227"/>
      <c r="BZ201" s="227"/>
      <c r="CA201" s="227"/>
      <c r="CB201" s="227"/>
      <c r="CC201" s="227"/>
      <c r="CD201" s="227"/>
      <c r="CE201" s="227"/>
      <c r="CF201" s="227"/>
      <c r="CG201" s="227"/>
      <c r="CH201" s="227"/>
      <c r="CI201" s="227"/>
      <c r="CJ201" s="227"/>
      <c r="CK201" s="296"/>
      <c r="CL201" s="227"/>
      <c r="CM201" s="227"/>
      <c r="CN201" s="226"/>
      <c r="CO201" s="229"/>
      <c r="CP201" s="228"/>
      <c r="CR201" s="228"/>
      <c r="CT201" s="230"/>
      <c r="ES201" s="228"/>
      <c r="ET201" s="228"/>
      <c r="EU201" s="228"/>
      <c r="EV201" s="228"/>
      <c r="EW201" s="228"/>
      <c r="FC201" s="228"/>
      <c r="FD201" s="228"/>
      <c r="FE201" s="228"/>
      <c r="FF201" s="228"/>
      <c r="FG201" s="228"/>
      <c r="FH201" s="228"/>
    </row>
    <row r="202" spans="1:164" s="225" customFormat="1" x14ac:dyDescent="0.25">
      <c r="A202" s="367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96"/>
      <c r="CL202" s="227"/>
      <c r="CM202" s="227"/>
      <c r="CN202" s="226"/>
      <c r="CO202" s="229"/>
      <c r="CP202" s="228"/>
      <c r="CR202" s="228"/>
      <c r="CT202" s="230"/>
      <c r="ES202" s="228"/>
      <c r="ET202" s="228"/>
      <c r="EU202" s="228"/>
      <c r="EV202" s="228"/>
      <c r="EW202" s="228"/>
      <c r="FC202" s="228"/>
      <c r="FD202" s="228"/>
      <c r="FE202" s="228"/>
      <c r="FF202" s="228"/>
      <c r="FG202" s="228"/>
      <c r="FH202" s="228"/>
    </row>
    <row r="203" spans="1:164" s="225" customFormat="1" x14ac:dyDescent="0.25">
      <c r="A203" s="367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  <c r="BZ203" s="227"/>
      <c r="CA203" s="227"/>
      <c r="CB203" s="227"/>
      <c r="CC203" s="227"/>
      <c r="CD203" s="227"/>
      <c r="CE203" s="227"/>
      <c r="CF203" s="227"/>
      <c r="CG203" s="227"/>
      <c r="CH203" s="227"/>
      <c r="CI203" s="227"/>
      <c r="CJ203" s="227"/>
      <c r="CK203" s="296"/>
      <c r="CL203" s="227"/>
      <c r="CM203" s="227"/>
      <c r="CN203" s="226"/>
      <c r="CO203" s="229"/>
      <c r="CP203" s="228"/>
      <c r="CR203" s="228"/>
      <c r="CT203" s="230"/>
      <c r="ES203" s="228"/>
      <c r="ET203" s="228"/>
      <c r="EU203" s="228"/>
      <c r="EV203" s="228"/>
      <c r="EW203" s="228"/>
      <c r="FC203" s="228"/>
      <c r="FD203" s="228"/>
      <c r="FE203" s="228"/>
      <c r="FF203" s="228"/>
      <c r="FG203" s="228"/>
      <c r="FH203" s="228"/>
    </row>
    <row r="204" spans="1:164" s="225" customFormat="1" x14ac:dyDescent="0.25">
      <c r="A204" s="367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/>
      <c r="CI204" s="227"/>
      <c r="CJ204" s="227"/>
      <c r="CK204" s="296"/>
      <c r="CL204" s="227"/>
      <c r="CM204" s="227"/>
      <c r="CN204" s="226"/>
      <c r="CO204" s="229"/>
      <c r="CP204" s="228"/>
      <c r="CR204" s="228"/>
      <c r="CT204" s="230"/>
      <c r="ES204" s="228"/>
      <c r="ET204" s="228"/>
      <c r="EU204" s="228"/>
      <c r="EV204" s="228"/>
      <c r="EW204" s="228"/>
      <c r="FC204" s="228"/>
      <c r="FD204" s="228"/>
      <c r="FE204" s="228"/>
      <c r="FF204" s="228"/>
      <c r="FG204" s="228"/>
      <c r="FH204" s="228"/>
    </row>
    <row r="205" spans="1:164" s="225" customFormat="1" x14ac:dyDescent="0.25">
      <c r="A205" s="367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96"/>
      <c r="CL205" s="227"/>
      <c r="CM205" s="227"/>
      <c r="CN205" s="226"/>
      <c r="CO205" s="229"/>
      <c r="CP205" s="228"/>
      <c r="CR205" s="228"/>
      <c r="CT205" s="230"/>
      <c r="ES205" s="228"/>
      <c r="ET205" s="228"/>
      <c r="EU205" s="228"/>
      <c r="EV205" s="228"/>
      <c r="EW205" s="228"/>
      <c r="FC205" s="228"/>
      <c r="FD205" s="228"/>
      <c r="FE205" s="228"/>
      <c r="FF205" s="228"/>
      <c r="FG205" s="228"/>
      <c r="FH205" s="228"/>
    </row>
    <row r="206" spans="1:164" s="225" customFormat="1" x14ac:dyDescent="0.25">
      <c r="A206" s="367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96"/>
      <c r="CL206" s="227"/>
      <c r="CM206" s="227"/>
      <c r="CN206" s="226"/>
      <c r="CO206" s="229"/>
      <c r="CP206" s="228"/>
      <c r="CR206" s="228"/>
      <c r="CT206" s="230"/>
      <c r="ES206" s="228"/>
      <c r="ET206" s="228"/>
      <c r="EU206" s="228"/>
      <c r="EV206" s="228"/>
      <c r="EW206" s="228"/>
      <c r="FC206" s="228"/>
      <c r="FD206" s="228"/>
      <c r="FE206" s="228"/>
      <c r="FF206" s="228"/>
      <c r="FG206" s="228"/>
      <c r="FH206" s="228"/>
    </row>
    <row r="207" spans="1:164" s="225" customFormat="1" x14ac:dyDescent="0.25">
      <c r="A207" s="367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7"/>
      <c r="BX207" s="227"/>
      <c r="BY207" s="227"/>
      <c r="BZ207" s="227"/>
      <c r="CA207" s="227"/>
      <c r="CB207" s="227"/>
      <c r="CC207" s="227"/>
      <c r="CD207" s="227"/>
      <c r="CE207" s="227"/>
      <c r="CF207" s="227"/>
      <c r="CG207" s="227"/>
      <c r="CH207" s="227"/>
      <c r="CI207" s="227"/>
      <c r="CJ207" s="227"/>
      <c r="CK207" s="296"/>
      <c r="CL207" s="227"/>
      <c r="CM207" s="227"/>
      <c r="CN207" s="226"/>
      <c r="CO207" s="229"/>
      <c r="CP207" s="228"/>
      <c r="CR207" s="228"/>
      <c r="CT207" s="230"/>
      <c r="ES207" s="228"/>
      <c r="ET207" s="228"/>
      <c r="EU207" s="228"/>
      <c r="EV207" s="228"/>
      <c r="EW207" s="228"/>
      <c r="FC207" s="228"/>
      <c r="FD207" s="228"/>
      <c r="FE207" s="228"/>
      <c r="FF207" s="228"/>
      <c r="FG207" s="228"/>
      <c r="FH207" s="228"/>
    </row>
    <row r="208" spans="1:164" s="225" customFormat="1" x14ac:dyDescent="0.25">
      <c r="A208" s="367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  <c r="BV208" s="227"/>
      <c r="BW208" s="227"/>
      <c r="BX208" s="227"/>
      <c r="BY208" s="227"/>
      <c r="BZ208" s="227"/>
      <c r="CA208" s="227"/>
      <c r="CB208" s="227"/>
      <c r="CC208" s="227"/>
      <c r="CD208" s="227"/>
      <c r="CE208" s="227"/>
      <c r="CF208" s="227"/>
      <c r="CG208" s="227"/>
      <c r="CH208" s="227"/>
      <c r="CI208" s="227"/>
      <c r="CJ208" s="227"/>
      <c r="CK208" s="296"/>
      <c r="CL208" s="227"/>
      <c r="CM208" s="227"/>
      <c r="CN208" s="226"/>
      <c r="CO208" s="229"/>
      <c r="CP208" s="228"/>
      <c r="CR208" s="228"/>
      <c r="CT208" s="230"/>
      <c r="ES208" s="228"/>
      <c r="ET208" s="228"/>
      <c r="EU208" s="228"/>
      <c r="EV208" s="228"/>
      <c r="EW208" s="228"/>
      <c r="FC208" s="228"/>
      <c r="FD208" s="228"/>
      <c r="FE208" s="228"/>
      <c r="FF208" s="228"/>
      <c r="FG208" s="228"/>
      <c r="FH208" s="228"/>
    </row>
    <row r="209" spans="1:164" s="225" customFormat="1" x14ac:dyDescent="0.25">
      <c r="A209" s="367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  <c r="BV209" s="227"/>
      <c r="BW209" s="227"/>
      <c r="BX209" s="227"/>
      <c r="BY209" s="227"/>
      <c r="BZ209" s="227"/>
      <c r="CA209" s="227"/>
      <c r="CB209" s="227"/>
      <c r="CC209" s="227"/>
      <c r="CD209" s="227"/>
      <c r="CE209" s="227"/>
      <c r="CF209" s="227"/>
      <c r="CG209" s="227"/>
      <c r="CH209" s="227"/>
      <c r="CI209" s="227"/>
      <c r="CJ209" s="227"/>
      <c r="CK209" s="296"/>
      <c r="CL209" s="227"/>
      <c r="CM209" s="227"/>
      <c r="CN209" s="226"/>
      <c r="CO209" s="229"/>
      <c r="CP209" s="228"/>
      <c r="CR209" s="228"/>
      <c r="CT209" s="230"/>
      <c r="ES209" s="228"/>
      <c r="ET209" s="228"/>
      <c r="EU209" s="228"/>
      <c r="EV209" s="228"/>
      <c r="EW209" s="228"/>
      <c r="FC209" s="228"/>
      <c r="FD209" s="228"/>
      <c r="FE209" s="228"/>
      <c r="FF209" s="228"/>
      <c r="FG209" s="228"/>
      <c r="FH209" s="228"/>
    </row>
    <row r="210" spans="1:164" s="225" customFormat="1" x14ac:dyDescent="0.25">
      <c r="A210" s="367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  <c r="BV210" s="227"/>
      <c r="BW210" s="227"/>
      <c r="BX210" s="227"/>
      <c r="BY210" s="227"/>
      <c r="BZ210" s="227"/>
      <c r="CA210" s="227"/>
      <c r="CB210" s="227"/>
      <c r="CC210" s="227"/>
      <c r="CD210" s="227"/>
      <c r="CE210" s="227"/>
      <c r="CF210" s="227"/>
      <c r="CG210" s="227"/>
      <c r="CH210" s="227"/>
      <c r="CI210" s="227"/>
      <c r="CJ210" s="227"/>
      <c r="CK210" s="296"/>
      <c r="CL210" s="227"/>
      <c r="CM210" s="227"/>
      <c r="CN210" s="226"/>
      <c r="CO210" s="229"/>
      <c r="CP210" s="228"/>
      <c r="CR210" s="228"/>
      <c r="CT210" s="230"/>
      <c r="ES210" s="228"/>
      <c r="ET210" s="228"/>
      <c r="EU210" s="228"/>
      <c r="EV210" s="228"/>
      <c r="EW210" s="228"/>
      <c r="FC210" s="228"/>
      <c r="FD210" s="228"/>
      <c r="FE210" s="228"/>
      <c r="FF210" s="228"/>
      <c r="FG210" s="228"/>
      <c r="FH210" s="228"/>
    </row>
    <row r="211" spans="1:164" s="225" customFormat="1" x14ac:dyDescent="0.25">
      <c r="A211" s="367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96"/>
      <c r="CL211" s="227"/>
      <c r="CM211" s="227"/>
      <c r="CN211" s="226"/>
      <c r="CO211" s="229"/>
      <c r="CP211" s="228"/>
      <c r="CR211" s="228"/>
      <c r="CT211" s="230"/>
      <c r="ES211" s="228"/>
      <c r="ET211" s="228"/>
      <c r="EU211" s="228"/>
      <c r="EV211" s="228"/>
      <c r="EW211" s="228"/>
      <c r="FC211" s="228"/>
      <c r="FD211" s="228"/>
      <c r="FE211" s="228"/>
      <c r="FF211" s="228"/>
      <c r="FG211" s="228"/>
      <c r="FH211" s="228"/>
    </row>
    <row r="212" spans="1:164" s="225" customFormat="1" x14ac:dyDescent="0.25">
      <c r="A212" s="367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96"/>
      <c r="CL212" s="227"/>
      <c r="CM212" s="227"/>
      <c r="CN212" s="226"/>
      <c r="CO212" s="229"/>
      <c r="CP212" s="228"/>
      <c r="CR212" s="228"/>
      <c r="CT212" s="230"/>
      <c r="ES212" s="228"/>
      <c r="ET212" s="228"/>
      <c r="EU212" s="228"/>
      <c r="EV212" s="228"/>
      <c r="EW212" s="228"/>
      <c r="FC212" s="228"/>
      <c r="FD212" s="228"/>
      <c r="FE212" s="228"/>
      <c r="FF212" s="228"/>
      <c r="FG212" s="228"/>
      <c r="FH212" s="228"/>
    </row>
    <row r="213" spans="1:164" s="225" customFormat="1" x14ac:dyDescent="0.25">
      <c r="A213" s="367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96"/>
      <c r="CL213" s="227"/>
      <c r="CM213" s="227"/>
      <c r="CN213" s="226"/>
      <c r="CO213" s="229"/>
      <c r="CP213" s="228"/>
      <c r="CR213" s="228"/>
      <c r="CT213" s="230"/>
      <c r="ES213" s="228"/>
      <c r="ET213" s="228"/>
      <c r="EU213" s="228"/>
      <c r="EV213" s="228"/>
      <c r="EW213" s="228"/>
      <c r="FC213" s="228"/>
      <c r="FD213" s="228"/>
      <c r="FE213" s="228"/>
      <c r="FF213" s="228"/>
      <c r="FG213" s="228"/>
      <c r="FH213" s="228"/>
    </row>
    <row r="214" spans="1:164" s="225" customFormat="1" x14ac:dyDescent="0.25">
      <c r="A214" s="367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96"/>
      <c r="CL214" s="227"/>
      <c r="CM214" s="227"/>
      <c r="CN214" s="226"/>
      <c r="CO214" s="229"/>
      <c r="CP214" s="228"/>
      <c r="CR214" s="228"/>
      <c r="CT214" s="230"/>
      <c r="ES214" s="228"/>
      <c r="ET214" s="228"/>
      <c r="EU214" s="228"/>
      <c r="EV214" s="228"/>
      <c r="EW214" s="228"/>
      <c r="FC214" s="228"/>
      <c r="FD214" s="228"/>
      <c r="FE214" s="228"/>
      <c r="FF214" s="228"/>
      <c r="FG214" s="228"/>
      <c r="FH214" s="228"/>
    </row>
    <row r="215" spans="1:164" s="225" customFormat="1" x14ac:dyDescent="0.25">
      <c r="A215" s="367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96"/>
      <c r="CL215" s="227"/>
      <c r="CM215" s="227"/>
      <c r="CN215" s="226"/>
      <c r="CO215" s="229"/>
      <c r="CP215" s="228"/>
      <c r="CR215" s="228"/>
      <c r="CT215" s="230"/>
      <c r="ES215" s="228"/>
      <c r="ET215" s="228"/>
      <c r="EU215" s="228"/>
      <c r="EV215" s="228"/>
      <c r="EW215" s="228"/>
      <c r="FC215" s="228"/>
      <c r="FD215" s="228"/>
      <c r="FE215" s="228"/>
      <c r="FF215" s="228"/>
      <c r="FG215" s="228"/>
      <c r="FH215" s="228"/>
    </row>
    <row r="216" spans="1:164" s="225" customFormat="1" x14ac:dyDescent="0.25">
      <c r="A216" s="367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96"/>
      <c r="CL216" s="227"/>
      <c r="CM216" s="227"/>
      <c r="CN216" s="226"/>
      <c r="CO216" s="229"/>
      <c r="CP216" s="228"/>
      <c r="CR216" s="228"/>
      <c r="CT216" s="230"/>
      <c r="ES216" s="228"/>
      <c r="ET216" s="228"/>
      <c r="EU216" s="228"/>
      <c r="EV216" s="228"/>
      <c r="EW216" s="228"/>
      <c r="FC216" s="228"/>
      <c r="FD216" s="228"/>
      <c r="FE216" s="228"/>
      <c r="FF216" s="228"/>
      <c r="FG216" s="228"/>
      <c r="FH216" s="228"/>
    </row>
    <row r="217" spans="1:164" s="225" customFormat="1" x14ac:dyDescent="0.25">
      <c r="A217" s="367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96"/>
      <c r="CL217" s="227"/>
      <c r="CM217" s="227"/>
      <c r="CN217" s="226"/>
      <c r="CO217" s="229"/>
      <c r="CP217" s="228"/>
      <c r="CR217" s="228"/>
      <c r="CT217" s="230"/>
      <c r="ES217" s="228"/>
      <c r="ET217" s="228"/>
      <c r="EU217" s="228"/>
      <c r="EV217" s="228"/>
      <c r="EW217" s="228"/>
      <c r="FC217" s="228"/>
      <c r="FD217" s="228"/>
      <c r="FE217" s="228"/>
      <c r="FF217" s="228"/>
      <c r="FG217" s="228"/>
      <c r="FH217" s="228"/>
    </row>
    <row r="218" spans="1:164" s="225" customFormat="1" x14ac:dyDescent="0.25">
      <c r="A218" s="367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96"/>
      <c r="CL218" s="227"/>
      <c r="CM218" s="227"/>
      <c r="CN218" s="226"/>
      <c r="CO218" s="229"/>
      <c r="CP218" s="228"/>
      <c r="CR218" s="228"/>
      <c r="CT218" s="230"/>
      <c r="ES218" s="228"/>
      <c r="ET218" s="228"/>
      <c r="EU218" s="228"/>
      <c r="EV218" s="228"/>
      <c r="EW218" s="228"/>
      <c r="FC218" s="228"/>
      <c r="FD218" s="228"/>
      <c r="FE218" s="228"/>
      <c r="FF218" s="228"/>
      <c r="FG218" s="228"/>
      <c r="FH218" s="228"/>
    </row>
    <row r="219" spans="1:164" s="225" customFormat="1" x14ac:dyDescent="0.25">
      <c r="A219" s="367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96"/>
      <c r="CL219" s="227"/>
      <c r="CM219" s="227"/>
      <c r="CN219" s="226"/>
      <c r="CO219" s="229"/>
      <c r="CP219" s="228"/>
      <c r="CR219" s="228"/>
      <c r="CT219" s="230"/>
      <c r="ES219" s="228"/>
      <c r="ET219" s="228"/>
      <c r="EU219" s="228"/>
      <c r="EV219" s="228"/>
      <c r="EW219" s="228"/>
      <c r="FC219" s="228"/>
      <c r="FD219" s="228"/>
      <c r="FE219" s="228"/>
      <c r="FF219" s="228"/>
      <c r="FG219" s="228"/>
      <c r="FH219" s="228"/>
    </row>
    <row r="220" spans="1:164" s="225" customFormat="1" x14ac:dyDescent="0.25">
      <c r="A220" s="367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96"/>
      <c r="CL220" s="227"/>
      <c r="CM220" s="227"/>
      <c r="CN220" s="226"/>
      <c r="CO220" s="229"/>
      <c r="CP220" s="228"/>
      <c r="CR220" s="228"/>
      <c r="CT220" s="230"/>
      <c r="ES220" s="228"/>
      <c r="ET220" s="228"/>
      <c r="EU220" s="228"/>
      <c r="EV220" s="228"/>
      <c r="EW220" s="228"/>
      <c r="FC220" s="228"/>
      <c r="FD220" s="228"/>
      <c r="FE220" s="228"/>
      <c r="FF220" s="228"/>
      <c r="FG220" s="228"/>
      <c r="FH220" s="228"/>
    </row>
    <row r="221" spans="1:164" s="225" customFormat="1" x14ac:dyDescent="0.25">
      <c r="A221" s="367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96"/>
      <c r="CL221" s="227"/>
      <c r="CM221" s="227"/>
      <c r="CN221" s="226"/>
      <c r="CO221" s="229"/>
      <c r="CP221" s="228"/>
      <c r="CR221" s="228"/>
      <c r="CT221" s="230"/>
      <c r="ES221" s="228"/>
      <c r="ET221" s="228"/>
      <c r="EU221" s="228"/>
      <c r="EV221" s="228"/>
      <c r="EW221" s="228"/>
      <c r="FC221" s="228"/>
      <c r="FD221" s="228"/>
      <c r="FE221" s="228"/>
      <c r="FF221" s="228"/>
      <c r="FG221" s="228"/>
      <c r="FH221" s="228"/>
    </row>
    <row r="222" spans="1:164" s="225" customFormat="1" x14ac:dyDescent="0.25">
      <c r="A222" s="367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  <c r="BZ222" s="227"/>
      <c r="CA222" s="227"/>
      <c r="CB222" s="227"/>
      <c r="CC222" s="227"/>
      <c r="CD222" s="227"/>
      <c r="CE222" s="227"/>
      <c r="CF222" s="227"/>
      <c r="CG222" s="227"/>
      <c r="CH222" s="227"/>
      <c r="CI222" s="227"/>
      <c r="CJ222" s="227"/>
      <c r="CK222" s="296"/>
      <c r="CL222" s="227"/>
      <c r="CM222" s="227"/>
      <c r="CN222" s="226"/>
      <c r="CO222" s="229"/>
      <c r="CP222" s="228"/>
      <c r="CR222" s="228"/>
      <c r="CT222" s="230"/>
      <c r="ES222" s="228"/>
      <c r="ET222" s="228"/>
      <c r="EU222" s="228"/>
      <c r="EV222" s="228"/>
      <c r="EW222" s="228"/>
      <c r="FC222" s="228"/>
      <c r="FD222" s="228"/>
      <c r="FE222" s="228"/>
      <c r="FF222" s="228"/>
      <c r="FG222" s="228"/>
      <c r="FH222" s="228"/>
    </row>
    <row r="223" spans="1:164" s="225" customFormat="1" x14ac:dyDescent="0.25">
      <c r="A223" s="367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96"/>
      <c r="CL223" s="227"/>
      <c r="CM223" s="227"/>
      <c r="CN223" s="226"/>
      <c r="CO223" s="229"/>
      <c r="CP223" s="228"/>
      <c r="CR223" s="228"/>
      <c r="CT223" s="230"/>
      <c r="ES223" s="228"/>
      <c r="ET223" s="228"/>
      <c r="EU223" s="228"/>
      <c r="EV223" s="228"/>
      <c r="EW223" s="228"/>
      <c r="FC223" s="228"/>
      <c r="FD223" s="228"/>
      <c r="FE223" s="228"/>
      <c r="FF223" s="228"/>
      <c r="FG223" s="228"/>
      <c r="FH223" s="228"/>
    </row>
    <row r="224" spans="1:164" s="225" customFormat="1" x14ac:dyDescent="0.25">
      <c r="A224" s="367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96"/>
      <c r="CL224" s="227"/>
      <c r="CM224" s="227"/>
      <c r="CN224" s="226"/>
      <c r="CO224" s="229"/>
      <c r="CP224" s="228"/>
      <c r="CR224" s="228"/>
      <c r="CT224" s="230"/>
      <c r="ES224" s="228"/>
      <c r="ET224" s="228"/>
      <c r="EU224" s="228"/>
      <c r="EV224" s="228"/>
      <c r="EW224" s="228"/>
      <c r="FC224" s="228"/>
      <c r="FD224" s="228"/>
      <c r="FE224" s="228"/>
      <c r="FF224" s="228"/>
      <c r="FG224" s="228"/>
      <c r="FH224" s="228"/>
    </row>
    <row r="225" spans="1:164" s="225" customFormat="1" x14ac:dyDescent="0.25">
      <c r="A225" s="367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96"/>
      <c r="CL225" s="227"/>
      <c r="CM225" s="227"/>
      <c r="CN225" s="226"/>
      <c r="CO225" s="229"/>
      <c r="CP225" s="228"/>
      <c r="CR225" s="228"/>
      <c r="CT225" s="230"/>
      <c r="ES225" s="228"/>
      <c r="ET225" s="228"/>
      <c r="EU225" s="228"/>
      <c r="EV225" s="228"/>
      <c r="EW225" s="228"/>
      <c r="FC225" s="228"/>
      <c r="FD225" s="228"/>
      <c r="FE225" s="228"/>
      <c r="FF225" s="228"/>
      <c r="FG225" s="228"/>
      <c r="FH225" s="228"/>
    </row>
    <row r="226" spans="1:164" s="225" customFormat="1" x14ac:dyDescent="0.25">
      <c r="A226" s="367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96"/>
      <c r="CL226" s="227"/>
      <c r="CM226" s="227"/>
      <c r="CN226" s="226"/>
      <c r="CO226" s="229"/>
      <c r="CP226" s="228"/>
      <c r="CR226" s="228"/>
      <c r="CT226" s="230"/>
      <c r="ES226" s="228"/>
      <c r="ET226" s="228"/>
      <c r="EU226" s="228"/>
      <c r="EV226" s="228"/>
      <c r="EW226" s="228"/>
      <c r="FC226" s="228"/>
      <c r="FD226" s="228"/>
      <c r="FE226" s="228"/>
      <c r="FF226" s="228"/>
      <c r="FG226" s="228"/>
      <c r="FH226" s="228"/>
    </row>
    <row r="227" spans="1:164" s="225" customFormat="1" x14ac:dyDescent="0.25">
      <c r="A227" s="367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  <c r="BZ227" s="227"/>
      <c r="CA227" s="227"/>
      <c r="CB227" s="227"/>
      <c r="CC227" s="227"/>
      <c r="CD227" s="227"/>
      <c r="CE227" s="227"/>
      <c r="CF227" s="227"/>
      <c r="CG227" s="227"/>
      <c r="CH227" s="227"/>
      <c r="CI227" s="227"/>
      <c r="CJ227" s="227"/>
      <c r="CK227" s="296"/>
      <c r="CL227" s="227"/>
      <c r="CM227" s="227"/>
      <c r="CN227" s="226"/>
      <c r="CO227" s="229"/>
      <c r="CP227" s="228"/>
      <c r="CR227" s="228"/>
      <c r="CT227" s="230"/>
      <c r="ES227" s="228"/>
      <c r="ET227" s="228"/>
      <c r="EU227" s="228"/>
      <c r="EV227" s="228"/>
      <c r="EW227" s="228"/>
      <c r="FC227" s="228"/>
      <c r="FD227" s="228"/>
      <c r="FE227" s="228"/>
      <c r="FF227" s="228"/>
      <c r="FG227" s="228"/>
      <c r="FH227" s="228"/>
    </row>
    <row r="228" spans="1:164" s="225" customFormat="1" x14ac:dyDescent="0.25">
      <c r="A228" s="367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  <c r="BZ228" s="227"/>
      <c r="CA228" s="227"/>
      <c r="CB228" s="227"/>
      <c r="CC228" s="227"/>
      <c r="CD228" s="227"/>
      <c r="CE228" s="227"/>
      <c r="CF228" s="227"/>
      <c r="CG228" s="227"/>
      <c r="CH228" s="227"/>
      <c r="CI228" s="227"/>
      <c r="CJ228" s="227"/>
      <c r="CK228" s="296"/>
      <c r="CL228" s="227"/>
      <c r="CM228" s="227"/>
      <c r="CN228" s="226"/>
      <c r="CO228" s="229"/>
      <c r="CP228" s="228"/>
      <c r="CR228" s="228"/>
      <c r="CT228" s="230"/>
      <c r="ES228" s="228"/>
      <c r="ET228" s="228"/>
      <c r="EU228" s="228"/>
      <c r="EV228" s="228"/>
      <c r="EW228" s="228"/>
      <c r="FC228" s="228"/>
      <c r="FD228" s="228"/>
      <c r="FE228" s="228"/>
      <c r="FF228" s="228"/>
      <c r="FG228" s="228"/>
      <c r="FH228" s="228"/>
    </row>
    <row r="229" spans="1:164" s="225" customFormat="1" x14ac:dyDescent="0.25">
      <c r="A229" s="367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  <c r="BZ229" s="227"/>
      <c r="CA229" s="227"/>
      <c r="CB229" s="227"/>
      <c r="CC229" s="227"/>
      <c r="CD229" s="227"/>
      <c r="CE229" s="227"/>
      <c r="CF229" s="227"/>
      <c r="CG229" s="227"/>
      <c r="CH229" s="227"/>
      <c r="CI229" s="227"/>
      <c r="CJ229" s="227"/>
      <c r="CK229" s="296"/>
      <c r="CL229" s="227"/>
      <c r="CM229" s="227"/>
      <c r="CN229" s="226"/>
      <c r="CO229" s="229"/>
      <c r="CP229" s="228"/>
      <c r="CR229" s="228"/>
      <c r="CT229" s="230"/>
      <c r="ES229" s="228"/>
      <c r="ET229" s="228"/>
      <c r="EU229" s="228"/>
      <c r="EV229" s="228"/>
      <c r="EW229" s="228"/>
      <c r="FC229" s="228"/>
      <c r="FD229" s="228"/>
      <c r="FE229" s="228"/>
      <c r="FF229" s="228"/>
      <c r="FG229" s="228"/>
      <c r="FH229" s="228"/>
    </row>
    <row r="230" spans="1:164" s="225" customFormat="1" x14ac:dyDescent="0.25">
      <c r="A230" s="367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96"/>
      <c r="CL230" s="227"/>
      <c r="CM230" s="227"/>
      <c r="CN230" s="226"/>
      <c r="CO230" s="229"/>
      <c r="CP230" s="228"/>
      <c r="CR230" s="228"/>
      <c r="CT230" s="230"/>
      <c r="ES230" s="228"/>
      <c r="ET230" s="228"/>
      <c r="EU230" s="228"/>
      <c r="EV230" s="228"/>
      <c r="EW230" s="228"/>
      <c r="FC230" s="228"/>
      <c r="FD230" s="228"/>
      <c r="FE230" s="228"/>
      <c r="FF230" s="228"/>
      <c r="FG230" s="228"/>
      <c r="FH230" s="228"/>
    </row>
    <row r="231" spans="1:164" s="225" customFormat="1" x14ac:dyDescent="0.25">
      <c r="A231" s="367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96"/>
      <c r="CL231" s="227"/>
      <c r="CM231" s="227"/>
      <c r="CN231" s="226"/>
      <c r="CO231" s="229"/>
      <c r="CP231" s="228"/>
      <c r="CR231" s="228"/>
      <c r="CT231" s="230"/>
      <c r="ES231" s="228"/>
      <c r="ET231" s="228"/>
      <c r="EU231" s="228"/>
      <c r="EV231" s="228"/>
      <c r="EW231" s="228"/>
      <c r="FC231" s="228"/>
      <c r="FD231" s="228"/>
      <c r="FE231" s="228"/>
      <c r="FF231" s="228"/>
      <c r="FG231" s="228"/>
      <c r="FH231" s="228"/>
    </row>
    <row r="232" spans="1:164" s="225" customFormat="1" x14ac:dyDescent="0.25">
      <c r="A232" s="367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96"/>
      <c r="CL232" s="227"/>
      <c r="CM232" s="227"/>
      <c r="CN232" s="226"/>
      <c r="CO232" s="229"/>
      <c r="CP232" s="228"/>
      <c r="CR232" s="228"/>
      <c r="CT232" s="230"/>
      <c r="ES232" s="228"/>
      <c r="ET232" s="228"/>
      <c r="EU232" s="228"/>
      <c r="EV232" s="228"/>
      <c r="EW232" s="228"/>
      <c r="FC232" s="228"/>
      <c r="FD232" s="228"/>
      <c r="FE232" s="228"/>
      <c r="FF232" s="228"/>
      <c r="FG232" s="228"/>
      <c r="FH232" s="228"/>
    </row>
    <row r="233" spans="1:164" s="225" customFormat="1" x14ac:dyDescent="0.25">
      <c r="A233" s="367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  <c r="BZ233" s="227"/>
      <c r="CA233" s="227"/>
      <c r="CB233" s="227"/>
      <c r="CC233" s="227"/>
      <c r="CD233" s="227"/>
      <c r="CE233" s="227"/>
      <c r="CF233" s="227"/>
      <c r="CG233" s="227"/>
      <c r="CH233" s="227"/>
      <c r="CI233" s="227"/>
      <c r="CJ233" s="227"/>
      <c r="CK233" s="296"/>
      <c r="CL233" s="227"/>
      <c r="CM233" s="227"/>
      <c r="CN233" s="226"/>
      <c r="CO233" s="229"/>
      <c r="CP233" s="228"/>
      <c r="CR233" s="228"/>
      <c r="CT233" s="230"/>
      <c r="ES233" s="228"/>
      <c r="ET233" s="228"/>
      <c r="EU233" s="228"/>
      <c r="EV233" s="228"/>
      <c r="EW233" s="228"/>
      <c r="FC233" s="228"/>
      <c r="FD233" s="228"/>
      <c r="FE233" s="228"/>
      <c r="FF233" s="228"/>
      <c r="FG233" s="228"/>
      <c r="FH233" s="228"/>
    </row>
    <row r="234" spans="1:164" s="225" customFormat="1" x14ac:dyDescent="0.25">
      <c r="A234" s="367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  <c r="BV234" s="227"/>
      <c r="BW234" s="227"/>
      <c r="BX234" s="227"/>
      <c r="BY234" s="227"/>
      <c r="BZ234" s="227"/>
      <c r="CA234" s="227"/>
      <c r="CB234" s="227"/>
      <c r="CC234" s="227"/>
      <c r="CD234" s="227"/>
      <c r="CE234" s="227"/>
      <c r="CF234" s="227"/>
      <c r="CG234" s="227"/>
      <c r="CH234" s="227"/>
      <c r="CI234" s="227"/>
      <c r="CJ234" s="227"/>
      <c r="CK234" s="296"/>
      <c r="CL234" s="227"/>
      <c r="CM234" s="227"/>
      <c r="CN234" s="226"/>
      <c r="CO234" s="229"/>
      <c r="CP234" s="228"/>
      <c r="CR234" s="228"/>
      <c r="CT234" s="230"/>
      <c r="ES234" s="228"/>
      <c r="ET234" s="228"/>
      <c r="EU234" s="228"/>
      <c r="EV234" s="228"/>
      <c r="EW234" s="228"/>
      <c r="FC234" s="228"/>
      <c r="FD234" s="228"/>
      <c r="FE234" s="228"/>
      <c r="FF234" s="228"/>
      <c r="FG234" s="228"/>
      <c r="FH234" s="228"/>
    </row>
    <row r="235" spans="1:164" s="225" customFormat="1" x14ac:dyDescent="0.25">
      <c r="A235" s="367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96"/>
      <c r="CL235" s="227"/>
      <c r="CM235" s="227"/>
      <c r="CN235" s="226"/>
      <c r="CO235" s="229"/>
      <c r="CP235" s="228"/>
      <c r="CR235" s="228"/>
      <c r="CT235" s="230"/>
      <c r="ES235" s="228"/>
      <c r="ET235" s="228"/>
      <c r="EU235" s="228"/>
      <c r="EV235" s="228"/>
      <c r="EW235" s="228"/>
      <c r="FC235" s="228"/>
      <c r="FD235" s="228"/>
      <c r="FE235" s="228"/>
      <c r="FF235" s="228"/>
      <c r="FG235" s="228"/>
      <c r="FH235" s="228"/>
    </row>
    <row r="236" spans="1:164" s="225" customFormat="1" x14ac:dyDescent="0.25">
      <c r="A236" s="367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  <c r="BV236" s="227"/>
      <c r="BW236" s="227"/>
      <c r="BX236" s="227"/>
      <c r="BY236" s="227"/>
      <c r="BZ236" s="227"/>
      <c r="CA236" s="227"/>
      <c r="CB236" s="227"/>
      <c r="CC236" s="227"/>
      <c r="CD236" s="227"/>
      <c r="CE236" s="227"/>
      <c r="CF236" s="227"/>
      <c r="CG236" s="227"/>
      <c r="CH236" s="227"/>
      <c r="CI236" s="227"/>
      <c r="CJ236" s="227"/>
      <c r="CK236" s="296"/>
      <c r="CL236" s="227"/>
      <c r="CM236" s="227"/>
      <c r="CN236" s="226"/>
      <c r="CO236" s="229"/>
      <c r="CP236" s="228"/>
      <c r="CR236" s="228"/>
      <c r="CT236" s="230"/>
      <c r="ES236" s="228"/>
      <c r="ET236" s="228"/>
      <c r="EU236" s="228"/>
      <c r="EV236" s="228"/>
      <c r="EW236" s="228"/>
      <c r="FC236" s="228"/>
      <c r="FD236" s="228"/>
      <c r="FE236" s="228"/>
      <c r="FF236" s="228"/>
      <c r="FG236" s="228"/>
      <c r="FH236" s="228"/>
    </row>
    <row r="237" spans="1:164" s="225" customFormat="1" x14ac:dyDescent="0.25">
      <c r="A237" s="367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96"/>
      <c r="CL237" s="227"/>
      <c r="CM237" s="227"/>
      <c r="CN237" s="226"/>
      <c r="CO237" s="229"/>
      <c r="CP237" s="228"/>
      <c r="CR237" s="228"/>
      <c r="CT237" s="230"/>
      <c r="ES237" s="228"/>
      <c r="ET237" s="228"/>
      <c r="EU237" s="228"/>
      <c r="EV237" s="228"/>
      <c r="EW237" s="228"/>
      <c r="FC237" s="228"/>
      <c r="FD237" s="228"/>
      <c r="FE237" s="228"/>
      <c r="FF237" s="228"/>
      <c r="FG237" s="228"/>
      <c r="FH237" s="228"/>
    </row>
    <row r="238" spans="1:164" s="225" customFormat="1" x14ac:dyDescent="0.25">
      <c r="A238" s="367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  <c r="BZ238" s="227"/>
      <c r="CA238" s="227"/>
      <c r="CB238" s="227"/>
      <c r="CC238" s="227"/>
      <c r="CD238" s="227"/>
      <c r="CE238" s="227"/>
      <c r="CF238" s="227"/>
      <c r="CG238" s="227"/>
      <c r="CH238" s="227"/>
      <c r="CI238" s="227"/>
      <c r="CJ238" s="227"/>
      <c r="CK238" s="296"/>
      <c r="CL238" s="227"/>
      <c r="CM238" s="227"/>
      <c r="CN238" s="226"/>
      <c r="CO238" s="229"/>
      <c r="CP238" s="228"/>
      <c r="CR238" s="228"/>
      <c r="CT238" s="230"/>
      <c r="ES238" s="228"/>
      <c r="ET238" s="228"/>
      <c r="EU238" s="228"/>
      <c r="EV238" s="228"/>
      <c r="EW238" s="228"/>
      <c r="FC238" s="228"/>
      <c r="FD238" s="228"/>
      <c r="FE238" s="228"/>
      <c r="FF238" s="228"/>
      <c r="FG238" s="228"/>
      <c r="FH238" s="228"/>
    </row>
    <row r="239" spans="1:164" s="225" customFormat="1" x14ac:dyDescent="0.25">
      <c r="A239" s="367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  <c r="BZ239" s="227"/>
      <c r="CA239" s="227"/>
      <c r="CB239" s="227"/>
      <c r="CC239" s="227"/>
      <c r="CD239" s="227"/>
      <c r="CE239" s="227"/>
      <c r="CF239" s="227"/>
      <c r="CG239" s="227"/>
      <c r="CH239" s="227"/>
      <c r="CI239" s="227"/>
      <c r="CJ239" s="227"/>
      <c r="CK239" s="296"/>
      <c r="CL239" s="227"/>
      <c r="CM239" s="227"/>
      <c r="CN239" s="226"/>
      <c r="CO239" s="229"/>
      <c r="CP239" s="228"/>
      <c r="CR239" s="228"/>
      <c r="CT239" s="230"/>
      <c r="ES239" s="228"/>
      <c r="ET239" s="228"/>
      <c r="EU239" s="228"/>
      <c r="EV239" s="228"/>
      <c r="EW239" s="228"/>
      <c r="FC239" s="228"/>
      <c r="FD239" s="228"/>
      <c r="FE239" s="228"/>
      <c r="FF239" s="228"/>
      <c r="FG239" s="228"/>
      <c r="FH239" s="228"/>
    </row>
    <row r="240" spans="1:164" s="225" customFormat="1" x14ac:dyDescent="0.25">
      <c r="A240" s="367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  <c r="BZ240" s="227"/>
      <c r="CA240" s="227"/>
      <c r="CB240" s="227"/>
      <c r="CC240" s="227"/>
      <c r="CD240" s="227"/>
      <c r="CE240" s="227"/>
      <c r="CF240" s="227"/>
      <c r="CG240" s="227"/>
      <c r="CH240" s="227"/>
      <c r="CI240" s="227"/>
      <c r="CJ240" s="227"/>
      <c r="CK240" s="296"/>
      <c r="CL240" s="227"/>
      <c r="CM240" s="227"/>
      <c r="CN240" s="226"/>
      <c r="CO240" s="229"/>
      <c r="CP240" s="228"/>
      <c r="CR240" s="228"/>
      <c r="CT240" s="230"/>
      <c r="ES240" s="228"/>
      <c r="ET240" s="228"/>
      <c r="EU240" s="228"/>
      <c r="EV240" s="228"/>
      <c r="EW240" s="228"/>
      <c r="FC240" s="228"/>
      <c r="FD240" s="228"/>
      <c r="FE240" s="228"/>
      <c r="FF240" s="228"/>
      <c r="FG240" s="228"/>
      <c r="FH240" s="228"/>
    </row>
    <row r="241" spans="1:164" s="225" customFormat="1" x14ac:dyDescent="0.25">
      <c r="A241" s="367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  <c r="BZ241" s="227"/>
      <c r="CA241" s="227"/>
      <c r="CB241" s="227"/>
      <c r="CC241" s="227"/>
      <c r="CD241" s="227"/>
      <c r="CE241" s="227"/>
      <c r="CF241" s="227"/>
      <c r="CG241" s="227"/>
      <c r="CH241" s="227"/>
      <c r="CI241" s="227"/>
      <c r="CJ241" s="227"/>
      <c r="CK241" s="296"/>
      <c r="CL241" s="227"/>
      <c r="CM241" s="227"/>
      <c r="CN241" s="226"/>
      <c r="CO241" s="229"/>
      <c r="CP241" s="228"/>
      <c r="CR241" s="228"/>
      <c r="CT241" s="230"/>
      <c r="ES241" s="228"/>
      <c r="ET241" s="228"/>
      <c r="EU241" s="228"/>
      <c r="EV241" s="228"/>
      <c r="EW241" s="228"/>
      <c r="FC241" s="228"/>
      <c r="FD241" s="228"/>
      <c r="FE241" s="228"/>
      <c r="FF241" s="228"/>
      <c r="FG241" s="228"/>
      <c r="FH241" s="228"/>
    </row>
    <row r="242" spans="1:164" s="225" customFormat="1" x14ac:dyDescent="0.25">
      <c r="A242" s="367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96"/>
      <c r="CL242" s="227"/>
      <c r="CM242" s="227"/>
      <c r="CN242" s="226"/>
      <c r="CO242" s="229"/>
      <c r="CP242" s="228"/>
      <c r="CR242" s="228"/>
      <c r="CT242" s="230"/>
      <c r="ES242" s="228"/>
      <c r="ET242" s="228"/>
      <c r="EU242" s="228"/>
      <c r="EV242" s="228"/>
      <c r="EW242" s="228"/>
      <c r="FC242" s="228"/>
      <c r="FD242" s="228"/>
      <c r="FE242" s="228"/>
      <c r="FF242" s="228"/>
      <c r="FG242" s="228"/>
      <c r="FH242" s="228"/>
    </row>
    <row r="243" spans="1:164" s="225" customFormat="1" x14ac:dyDescent="0.25">
      <c r="A243" s="367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96"/>
      <c r="CL243" s="227"/>
      <c r="CM243" s="227"/>
      <c r="CN243" s="226"/>
      <c r="CO243" s="229"/>
      <c r="CP243" s="228"/>
      <c r="CR243" s="228"/>
      <c r="CT243" s="230"/>
      <c r="ES243" s="228"/>
      <c r="ET243" s="228"/>
      <c r="EU243" s="228"/>
      <c r="EV243" s="228"/>
      <c r="EW243" s="228"/>
      <c r="FC243" s="228"/>
      <c r="FD243" s="228"/>
      <c r="FE243" s="228"/>
      <c r="FF243" s="228"/>
      <c r="FG243" s="228"/>
      <c r="FH243" s="228"/>
    </row>
    <row r="244" spans="1:164" s="225" customFormat="1" x14ac:dyDescent="0.25">
      <c r="A244" s="367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BD244" s="227"/>
      <c r="BE244" s="227"/>
      <c r="BF244" s="227"/>
      <c r="BG244" s="227"/>
      <c r="BH244" s="227"/>
      <c r="BI244" s="227"/>
      <c r="BJ244" s="227"/>
      <c r="BK244" s="227"/>
      <c r="BL244" s="227"/>
      <c r="BM244" s="227"/>
      <c r="BN244" s="227"/>
      <c r="BO244" s="227"/>
      <c r="BP244" s="227"/>
      <c r="BQ244" s="227"/>
      <c r="BR244" s="227"/>
      <c r="BS244" s="227"/>
      <c r="BT244" s="227"/>
      <c r="BU244" s="227"/>
      <c r="BV244" s="227"/>
      <c r="BW244" s="227"/>
      <c r="BX244" s="227"/>
      <c r="BY244" s="227"/>
      <c r="BZ244" s="227"/>
      <c r="CA244" s="227"/>
      <c r="CB244" s="227"/>
      <c r="CC244" s="227"/>
      <c r="CD244" s="227"/>
      <c r="CE244" s="227"/>
      <c r="CF244" s="227"/>
      <c r="CG244" s="227"/>
      <c r="CH244" s="227"/>
      <c r="CI244" s="227"/>
      <c r="CJ244" s="227"/>
      <c r="CK244" s="296"/>
      <c r="CL244" s="227"/>
      <c r="CM244" s="227"/>
      <c r="CN244" s="226"/>
      <c r="CO244" s="229"/>
      <c r="CP244" s="228"/>
      <c r="CR244" s="228"/>
      <c r="CT244" s="230"/>
      <c r="ES244" s="228"/>
      <c r="ET244" s="228"/>
      <c r="EU244" s="228"/>
      <c r="EV244" s="228"/>
      <c r="EW244" s="228"/>
      <c r="FC244" s="228"/>
      <c r="FD244" s="228"/>
      <c r="FE244" s="228"/>
      <c r="FF244" s="228"/>
      <c r="FG244" s="228"/>
      <c r="FH244" s="228"/>
    </row>
    <row r="245" spans="1:164" s="225" customFormat="1" x14ac:dyDescent="0.25">
      <c r="A245" s="367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BD245" s="227"/>
      <c r="BE245" s="227"/>
      <c r="BF245" s="227"/>
      <c r="BG245" s="227"/>
      <c r="BH245" s="227"/>
      <c r="BI245" s="227"/>
      <c r="BJ245" s="227"/>
      <c r="BK245" s="227"/>
      <c r="BL245" s="227"/>
      <c r="BM245" s="227"/>
      <c r="BN245" s="227"/>
      <c r="BO245" s="227"/>
      <c r="BP245" s="227"/>
      <c r="BQ245" s="227"/>
      <c r="BR245" s="227"/>
      <c r="BS245" s="227"/>
      <c r="BT245" s="227"/>
      <c r="BU245" s="227"/>
      <c r="BV245" s="227"/>
      <c r="BW245" s="227"/>
      <c r="BX245" s="227"/>
      <c r="BY245" s="227"/>
      <c r="BZ245" s="227"/>
      <c r="CA245" s="227"/>
      <c r="CB245" s="227"/>
      <c r="CC245" s="227"/>
      <c r="CD245" s="227"/>
      <c r="CE245" s="227"/>
      <c r="CF245" s="227"/>
      <c r="CG245" s="227"/>
      <c r="CH245" s="227"/>
      <c r="CI245" s="227"/>
      <c r="CJ245" s="227"/>
      <c r="CK245" s="296"/>
      <c r="CL245" s="227"/>
      <c r="CM245" s="227"/>
      <c r="CN245" s="226"/>
      <c r="CO245" s="229"/>
      <c r="CP245" s="228"/>
      <c r="CR245" s="228"/>
      <c r="CT245" s="230"/>
      <c r="ES245" s="228"/>
      <c r="ET245" s="228"/>
      <c r="EU245" s="228"/>
      <c r="EV245" s="228"/>
      <c r="EW245" s="228"/>
      <c r="FC245" s="228"/>
      <c r="FD245" s="228"/>
      <c r="FE245" s="228"/>
      <c r="FF245" s="228"/>
      <c r="FG245" s="228"/>
      <c r="FH245" s="228"/>
    </row>
    <row r="246" spans="1:164" s="225" customFormat="1" x14ac:dyDescent="0.25">
      <c r="A246" s="367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BD246" s="227"/>
      <c r="BE246" s="227"/>
      <c r="BF246" s="227"/>
      <c r="BG246" s="227"/>
      <c r="BH246" s="227"/>
      <c r="BI246" s="227"/>
      <c r="BJ246" s="227"/>
      <c r="BK246" s="227"/>
      <c r="BL246" s="227"/>
      <c r="BM246" s="227"/>
      <c r="BN246" s="227"/>
      <c r="BO246" s="227"/>
      <c r="BP246" s="227"/>
      <c r="BQ246" s="227"/>
      <c r="BR246" s="227"/>
      <c r="BS246" s="227"/>
      <c r="BT246" s="227"/>
      <c r="BU246" s="227"/>
      <c r="BV246" s="227"/>
      <c r="BW246" s="227"/>
      <c r="BX246" s="227"/>
      <c r="BY246" s="227"/>
      <c r="BZ246" s="227"/>
      <c r="CA246" s="227"/>
      <c r="CB246" s="227"/>
      <c r="CC246" s="227"/>
      <c r="CD246" s="227"/>
      <c r="CE246" s="227"/>
      <c r="CF246" s="227"/>
      <c r="CG246" s="227"/>
      <c r="CH246" s="227"/>
      <c r="CI246" s="227"/>
      <c r="CJ246" s="227"/>
      <c r="CK246" s="296"/>
      <c r="CL246" s="227"/>
      <c r="CM246" s="227"/>
      <c r="CN246" s="226"/>
      <c r="CO246" s="229"/>
      <c r="CP246" s="228"/>
      <c r="CR246" s="228"/>
      <c r="CT246" s="230"/>
      <c r="ES246" s="228"/>
      <c r="ET246" s="228"/>
      <c r="EU246" s="228"/>
      <c r="EV246" s="228"/>
      <c r="EW246" s="228"/>
      <c r="FC246" s="228"/>
      <c r="FD246" s="228"/>
      <c r="FE246" s="228"/>
      <c r="FF246" s="228"/>
      <c r="FG246" s="228"/>
      <c r="FH246" s="228"/>
    </row>
    <row r="247" spans="1:164" s="225" customFormat="1" x14ac:dyDescent="0.25">
      <c r="A247" s="367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96"/>
      <c r="CL247" s="227"/>
      <c r="CM247" s="227"/>
      <c r="CN247" s="226"/>
      <c r="CO247" s="229"/>
      <c r="CP247" s="228"/>
      <c r="CR247" s="228"/>
      <c r="CT247" s="230"/>
      <c r="ES247" s="228"/>
      <c r="ET247" s="228"/>
      <c r="EU247" s="228"/>
      <c r="EV247" s="228"/>
      <c r="EW247" s="228"/>
      <c r="FC247" s="228"/>
      <c r="FD247" s="228"/>
      <c r="FE247" s="228"/>
      <c r="FF247" s="228"/>
      <c r="FG247" s="228"/>
      <c r="FH247" s="228"/>
    </row>
    <row r="248" spans="1:164" s="225" customFormat="1" x14ac:dyDescent="0.25">
      <c r="A248" s="367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96"/>
      <c r="CL248" s="227"/>
      <c r="CM248" s="227"/>
      <c r="CN248" s="226"/>
      <c r="CO248" s="229"/>
      <c r="CP248" s="228"/>
      <c r="CR248" s="228"/>
      <c r="CT248" s="230"/>
      <c r="ES248" s="228"/>
      <c r="ET248" s="228"/>
      <c r="EU248" s="228"/>
      <c r="EV248" s="228"/>
      <c r="EW248" s="228"/>
      <c r="FC248" s="228"/>
      <c r="FD248" s="228"/>
      <c r="FE248" s="228"/>
      <c r="FF248" s="228"/>
      <c r="FG248" s="228"/>
      <c r="FH248" s="228"/>
    </row>
    <row r="249" spans="1:164" s="225" customFormat="1" x14ac:dyDescent="0.25">
      <c r="A249" s="367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  <c r="BZ249" s="227"/>
      <c r="CA249" s="227"/>
      <c r="CB249" s="227"/>
      <c r="CC249" s="227"/>
      <c r="CD249" s="227"/>
      <c r="CE249" s="227"/>
      <c r="CF249" s="227"/>
      <c r="CG249" s="227"/>
      <c r="CH249" s="227"/>
      <c r="CI249" s="227"/>
      <c r="CJ249" s="227"/>
      <c r="CK249" s="296"/>
      <c r="CL249" s="227"/>
      <c r="CM249" s="227"/>
      <c r="CN249" s="226"/>
      <c r="CO249" s="229"/>
      <c r="CP249" s="228"/>
      <c r="CR249" s="228"/>
      <c r="CT249" s="230"/>
      <c r="ES249" s="228"/>
      <c r="ET249" s="228"/>
      <c r="EU249" s="228"/>
      <c r="EV249" s="228"/>
      <c r="EW249" s="228"/>
      <c r="FC249" s="228"/>
      <c r="FD249" s="228"/>
      <c r="FE249" s="228"/>
      <c r="FF249" s="228"/>
      <c r="FG249" s="228"/>
      <c r="FH249" s="228"/>
    </row>
    <row r="250" spans="1:164" s="225" customFormat="1" x14ac:dyDescent="0.25">
      <c r="A250" s="367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  <c r="BZ250" s="227"/>
      <c r="CA250" s="227"/>
      <c r="CB250" s="227"/>
      <c r="CC250" s="227"/>
      <c r="CD250" s="227"/>
      <c r="CE250" s="227"/>
      <c r="CF250" s="227"/>
      <c r="CG250" s="227"/>
      <c r="CH250" s="227"/>
      <c r="CI250" s="227"/>
      <c r="CJ250" s="227"/>
      <c r="CK250" s="296"/>
      <c r="CL250" s="227"/>
      <c r="CM250" s="227"/>
      <c r="CN250" s="226"/>
      <c r="CO250" s="229"/>
      <c r="CP250" s="228"/>
      <c r="CR250" s="228"/>
      <c r="CT250" s="230"/>
      <c r="ES250" s="228"/>
      <c r="ET250" s="228"/>
      <c r="EU250" s="228"/>
      <c r="EV250" s="228"/>
      <c r="EW250" s="228"/>
      <c r="FC250" s="228"/>
      <c r="FD250" s="228"/>
      <c r="FE250" s="228"/>
      <c r="FF250" s="228"/>
      <c r="FG250" s="228"/>
      <c r="FH250" s="228"/>
    </row>
    <row r="251" spans="1:164" s="225" customFormat="1" x14ac:dyDescent="0.25">
      <c r="A251" s="367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  <c r="BZ251" s="227"/>
      <c r="CA251" s="227"/>
      <c r="CB251" s="227"/>
      <c r="CC251" s="227"/>
      <c r="CD251" s="227"/>
      <c r="CE251" s="227"/>
      <c r="CF251" s="227"/>
      <c r="CG251" s="227"/>
      <c r="CH251" s="227"/>
      <c r="CI251" s="227"/>
      <c r="CJ251" s="227"/>
      <c r="CK251" s="296"/>
      <c r="CL251" s="227"/>
      <c r="CM251" s="227"/>
      <c r="CN251" s="226"/>
      <c r="CO251" s="229"/>
      <c r="CP251" s="228"/>
      <c r="CR251" s="228"/>
      <c r="CT251" s="230"/>
      <c r="ES251" s="228"/>
      <c r="ET251" s="228"/>
      <c r="EU251" s="228"/>
      <c r="EV251" s="228"/>
      <c r="EW251" s="228"/>
      <c r="FC251" s="228"/>
      <c r="FD251" s="228"/>
      <c r="FE251" s="228"/>
      <c r="FF251" s="228"/>
      <c r="FG251" s="228"/>
      <c r="FH251" s="228"/>
    </row>
  </sheetData>
  <sheetProtection password="CCE4" sheet="1" objects="1" scenarios="1" selectLockedCells="1"/>
  <customSheetViews>
    <customSheetView guid="{722E5DE9-4CBF-4938-8236-90C8B78E331F}" hiddenRows="1" hiddenColumns="1" topLeftCell="AP1">
      <selection activeCell="DA1" sqref="DA1"/>
      <pageMargins left="0.7" right="0.7" top="0.75" bottom="0.75" header="0.3" footer="0.3"/>
      <pageSetup paperSize="9" orientation="portrait" r:id="rId1"/>
    </customSheetView>
  </customSheetViews>
  <mergeCells count="3">
    <mergeCell ref="CM4:CM11"/>
    <mergeCell ref="CL4:CL11"/>
    <mergeCell ref="CN1:CN11"/>
  </mergeCells>
  <conditionalFormatting sqref="F12:CM111">
    <cfRule type="expression" dxfId="211" priority="19">
      <formula>$F12&lt;&gt;""</formula>
    </cfRule>
  </conditionalFormatting>
  <conditionalFormatting sqref="CT12:CT110">
    <cfRule type="expression" dxfId="210" priority="47">
      <formula>IF(CO12&lt;kravg_e,"F",(IF(CO12&lt;kravg_d,"E",(IF(CO12&lt;kravg_c,IF(CS12&lt;kravg_d_ac,"E","D"),IF(CO12&lt;kravg_b,(IF(CS12&lt;kravg_d_ac,"E",IF(CS12&lt;kravg_c_ac,"D","C"))),(IF(CO12&lt;kravg_a,(IF(AND((CS12&gt;=kravg_b_ac),((CR12&gt;=kravg_b_A))),"B","C")),IF(AND((CO12&gt;=kravg_a),(CS12&gt;=kravg_a_ac),(CR12&gt;=kravg_a_A)),"A","B")))))))))= (IF(CO12&lt;kravg_e,"F",(IF(CO12&lt;kravg_d,"E",(IF(CO12&lt;kravg_c,"D",(IF(CO12&lt;kravg_a,"B","A"))))))) )</formula>
    </cfRule>
  </conditionalFormatting>
  <dataValidations count="5">
    <dataValidation type="list" allowBlank="1" showInputMessage="1" showErrorMessage="1" sqref="C12:C110">
      <formula1>"m,k"</formula1>
    </dataValidation>
    <dataValidation type="list" allowBlank="1" showInputMessage="1" showErrorMessage="1" sqref="D12:D110">
      <formula1>"x"</formula1>
    </dataValidation>
    <dataValidation type="whole" allowBlank="1" showInputMessage="1" showErrorMessage="1" error="Endast talen 0 och 1" sqref="F12:CK111 CN12:CN111">
      <formula1>0</formula1>
      <formula2>1</formula2>
    </dataValidation>
    <dataValidation type="list" allowBlank="1" showInputMessage="1" showErrorMessage="1" error="Endast talen 0 och 1" sqref="CL12:CL111">
      <formula1>$DB$16:$DB$22</formula1>
    </dataValidation>
    <dataValidation type="list" allowBlank="1" showInputMessage="1" showErrorMessage="1" sqref="E12:E111">
      <formula1>$DC$16:$DC$35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5DB025C2-219C-4327-AC6B-64516D51F8EA}">
            <xm:f>$CV$12&gt;='Profil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CV27</xm:sqref>
        </x14:conditionalFormatting>
        <x14:conditionalFormatting xmlns:xm="http://schemas.microsoft.com/office/excel/2006/main">
          <x14:cfRule type="expression" priority="41" id="{BA3325CD-679B-4DA3-A210-4C0C629C6E49}">
            <xm:f>$CO27&gt;='Profil och Betygsgränser'!$B$18</xm:f>
            <x14:dxf>
              <fill>
                <patternFill>
                  <bgColor theme="9" tint="0.79998168889431442"/>
                </patternFill>
              </fill>
            </x14:dxf>
          </x14:cfRule>
          <xm:sqref>CU27</xm:sqref>
        </x14:conditionalFormatting>
        <x14:conditionalFormatting xmlns:xm="http://schemas.microsoft.com/office/excel/2006/main">
          <x14:cfRule type="expression" priority="42" id="{3AD8A5D7-EE7A-4E7E-BA0D-5FEE9EFEDF9D}">
            <xm:f>$CO27&gt;='Profil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CV27</xm:sqref>
        </x14:conditionalFormatting>
        <x14:conditionalFormatting xmlns:xm="http://schemas.microsoft.com/office/excel/2006/main">
          <x14:cfRule type="expression" priority="43" id="{CD056DA0-024F-4E26-ADD2-E58ECCCF1637}">
            <xm:f>$CO27&gt;='Profil och Betygsgränser'!$B$20</xm:f>
            <x14:dxf>
              <fill>
                <patternFill>
                  <bgColor theme="9" tint="0.39994506668294322"/>
                </patternFill>
              </fill>
            </x14:dxf>
          </x14:cfRule>
          <xm:sqref>CW27</xm:sqref>
        </x14:conditionalFormatting>
        <x14:conditionalFormatting xmlns:xm="http://schemas.microsoft.com/office/excel/2006/main">
          <x14:cfRule type="expression" priority="44" id="{23C6D736-BD0F-4E34-9A59-046115DA6485}">
            <xm:f>$CO27&gt;='Profil och Betygsgränser'!$B$21</xm:f>
            <x14:dxf>
              <fill>
                <patternFill>
                  <bgColor theme="9" tint="-0.24994659260841701"/>
                </patternFill>
              </fill>
            </x14:dxf>
          </x14:cfRule>
          <xm:sqref>CX27</xm:sqref>
        </x14:conditionalFormatting>
        <x14:conditionalFormatting xmlns:xm="http://schemas.microsoft.com/office/excel/2006/main">
          <x14:cfRule type="expression" priority="45" id="{D5BB8D48-80A8-4B87-9625-DBABB5088632}">
            <xm:f>$CO27&gt;='Profil och Betygsgränser'!$B$22</xm:f>
            <x14:dxf>
              <fill>
                <patternFill>
                  <bgColor theme="9" tint="-0.499984740745262"/>
                </patternFill>
              </fill>
            </x14:dxf>
          </x14:cfRule>
          <xm:sqref>CY27</xm:sqref>
        </x14:conditionalFormatting>
        <x14:conditionalFormatting xmlns:xm="http://schemas.microsoft.com/office/excel/2006/main">
          <x14:cfRule type="expression" priority="9" id="{F9021A7D-8BA8-4D6F-A20A-B5DEA7FDB474}">
            <xm:f>$CV$12&gt;='Profil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CV12:CV26</xm:sqref>
        </x14:conditionalFormatting>
        <x14:conditionalFormatting xmlns:xm="http://schemas.microsoft.com/office/excel/2006/main">
          <x14:cfRule type="expression" priority="10" id="{C5E8A531-5A70-4C44-AC9F-42BCE737B7A2}">
            <xm:f>$CO12&gt;='Profil och Betygsgränser'!$B$18</xm:f>
            <x14:dxf>
              <fill>
                <patternFill>
                  <bgColor theme="9" tint="0.79998168889431442"/>
                </patternFill>
              </fill>
            </x14:dxf>
          </x14:cfRule>
          <xm:sqref>CU12:CU26</xm:sqref>
        </x14:conditionalFormatting>
        <x14:conditionalFormatting xmlns:xm="http://schemas.microsoft.com/office/excel/2006/main">
          <x14:cfRule type="expression" priority="11" id="{931578ED-9A57-471C-A7BB-47A187873C59}">
            <xm:f>$CO12&gt;='Profil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CV12:CV26</xm:sqref>
        </x14:conditionalFormatting>
        <x14:conditionalFormatting xmlns:xm="http://schemas.microsoft.com/office/excel/2006/main">
          <x14:cfRule type="expression" priority="12" id="{FBB59CB1-5DF4-4F7B-9F4F-3667DEF69C0D}">
            <xm:f>$CO12&gt;='Profil och Betygsgränser'!$B$20</xm:f>
            <x14:dxf>
              <fill>
                <patternFill>
                  <bgColor theme="9" tint="0.39994506668294322"/>
                </patternFill>
              </fill>
            </x14:dxf>
          </x14:cfRule>
          <xm:sqref>CW12:CW26</xm:sqref>
        </x14:conditionalFormatting>
        <x14:conditionalFormatting xmlns:xm="http://schemas.microsoft.com/office/excel/2006/main">
          <x14:cfRule type="expression" priority="13" id="{CE3887BE-B2E2-4E06-A22B-C87D3052DEEC}">
            <xm:f>$CO12&gt;='Profil och Betygsgränser'!$B$21</xm:f>
            <x14:dxf>
              <fill>
                <patternFill>
                  <bgColor theme="9" tint="-0.24994659260841701"/>
                </patternFill>
              </fill>
            </x14:dxf>
          </x14:cfRule>
          <xm:sqref>CX12:CX26</xm:sqref>
        </x14:conditionalFormatting>
        <x14:conditionalFormatting xmlns:xm="http://schemas.microsoft.com/office/excel/2006/main">
          <x14:cfRule type="expression" priority="14" id="{12D0264A-D999-4AA4-A0F1-675D21EC9433}">
            <xm:f>$CO12&gt;='Profil och Betygsgränser'!$B$22</xm:f>
            <x14:dxf>
              <fill>
                <patternFill>
                  <bgColor theme="9" tint="-0.499984740745262"/>
                </patternFill>
              </fill>
            </x14:dxf>
          </x14:cfRule>
          <xm:sqref>CY12:CY26</xm:sqref>
        </x14:conditionalFormatting>
        <x14:conditionalFormatting xmlns:xm="http://schemas.microsoft.com/office/excel/2006/main">
          <x14:cfRule type="expression" priority="3" id="{3177E529-03A5-4E37-B923-256217E6BFFE}">
            <xm:f>$CV$12&gt;='Profil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CV28:CV110</xm:sqref>
        </x14:conditionalFormatting>
        <x14:conditionalFormatting xmlns:xm="http://schemas.microsoft.com/office/excel/2006/main">
          <x14:cfRule type="expression" priority="4" id="{C0EBDBB2-BE5A-4A7C-B76C-AB2052F41C1D}">
            <xm:f>$CO28&gt;='Profil och Betygsgränser'!$B$18</xm:f>
            <x14:dxf>
              <fill>
                <patternFill>
                  <bgColor theme="9" tint="0.79998168889431442"/>
                </patternFill>
              </fill>
            </x14:dxf>
          </x14:cfRule>
          <xm:sqref>CU28:CU110</xm:sqref>
        </x14:conditionalFormatting>
        <x14:conditionalFormatting xmlns:xm="http://schemas.microsoft.com/office/excel/2006/main">
          <x14:cfRule type="expression" priority="5" id="{F75EE69C-E7B3-4873-9BB0-C239F19104CB}">
            <xm:f>$CO28&gt;='Profil och Betygsgränser'!$B$19</xm:f>
            <x14:dxf>
              <fill>
                <patternFill>
                  <bgColor theme="9" tint="0.59996337778862885"/>
                </patternFill>
              </fill>
            </x14:dxf>
          </x14:cfRule>
          <xm:sqref>CV28:CV110</xm:sqref>
        </x14:conditionalFormatting>
        <x14:conditionalFormatting xmlns:xm="http://schemas.microsoft.com/office/excel/2006/main">
          <x14:cfRule type="expression" priority="6" id="{78B7D331-1E0E-4369-943D-5F5C30698657}">
            <xm:f>$CO28&gt;='Profil och Betygsgränser'!$B$20</xm:f>
            <x14:dxf>
              <fill>
                <patternFill>
                  <bgColor theme="9" tint="0.39994506668294322"/>
                </patternFill>
              </fill>
            </x14:dxf>
          </x14:cfRule>
          <xm:sqref>CW28:CW110</xm:sqref>
        </x14:conditionalFormatting>
        <x14:conditionalFormatting xmlns:xm="http://schemas.microsoft.com/office/excel/2006/main">
          <x14:cfRule type="expression" priority="7" id="{3C62A101-ADFD-481B-AA62-8B03593F5BF0}">
            <xm:f>$CO28&gt;='Profil och Betygsgränser'!$B$21</xm:f>
            <x14:dxf>
              <fill>
                <patternFill>
                  <bgColor theme="9" tint="-0.24994659260841701"/>
                </patternFill>
              </fill>
            </x14:dxf>
          </x14:cfRule>
          <xm:sqref>CX28:CX110</xm:sqref>
        </x14:conditionalFormatting>
        <x14:conditionalFormatting xmlns:xm="http://schemas.microsoft.com/office/excel/2006/main">
          <x14:cfRule type="expression" priority="8" id="{EA760D80-D2AC-425F-840E-B69E864D9F41}">
            <xm:f>$CO28&gt;='Profil och Betygsgränser'!$B$22</xm:f>
            <x14:dxf>
              <fill>
                <patternFill>
                  <bgColor theme="9" tint="-0.499984740745262"/>
                </patternFill>
              </fill>
            </x14:dxf>
          </x14:cfRule>
          <xm:sqref>CY28:CY110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tabColor rgb="FF00B050"/>
    <pageSetUpPr autoPageBreaks="0"/>
  </sheetPr>
  <dimension ref="A1:AA90"/>
  <sheetViews>
    <sheetView workbookViewId="0">
      <pane ySplit="1" topLeftCell="A2" activePane="bottomLeft" state="frozen"/>
      <selection activeCell="I10" sqref="I10"/>
      <selection pane="bottomLeft" activeCell="J10" sqref="J10"/>
    </sheetView>
  </sheetViews>
  <sheetFormatPr defaultRowHeight="15" x14ac:dyDescent="0.25"/>
  <cols>
    <col min="1" max="2" width="4.28515625" customWidth="1"/>
    <col min="3" max="3" width="7.5703125" customWidth="1"/>
    <col min="4" max="4" width="21.28515625" customWidth="1"/>
    <col min="5" max="22" width="4.28515625" customWidth="1"/>
  </cols>
  <sheetData>
    <row r="1" spans="1:27" s="169" customFormat="1" ht="86.25" x14ac:dyDescent="0.25">
      <c r="A1" s="164" t="s">
        <v>3</v>
      </c>
      <c r="B1" s="165"/>
      <c r="C1" s="165" t="s">
        <v>1</v>
      </c>
      <c r="D1" s="164" t="s">
        <v>9</v>
      </c>
      <c r="E1" s="164" t="s">
        <v>10</v>
      </c>
      <c r="F1" s="164" t="s">
        <v>7</v>
      </c>
      <c r="G1" s="164" t="s">
        <v>44</v>
      </c>
      <c r="H1" s="164" t="s">
        <v>45</v>
      </c>
      <c r="I1" s="164" t="s">
        <v>0</v>
      </c>
      <c r="J1" s="164" t="s">
        <v>2</v>
      </c>
      <c r="K1" s="166" t="s">
        <v>21</v>
      </c>
      <c r="L1" s="166" t="s">
        <v>22</v>
      </c>
      <c r="M1" s="166" t="s">
        <v>23</v>
      </c>
      <c r="N1" s="166" t="s">
        <v>52</v>
      </c>
      <c r="O1" s="166" t="s">
        <v>24</v>
      </c>
      <c r="P1" s="166" t="s">
        <v>25</v>
      </c>
      <c r="Q1" s="166" t="s">
        <v>26</v>
      </c>
      <c r="R1" s="167" t="s">
        <v>27</v>
      </c>
      <c r="S1" s="166" t="s">
        <v>28</v>
      </c>
      <c r="T1" s="168" t="s">
        <v>11</v>
      </c>
      <c r="U1" s="168"/>
      <c r="V1" s="168" t="s">
        <v>12</v>
      </c>
      <c r="W1" s="168"/>
      <c r="X1" s="168" t="s">
        <v>13</v>
      </c>
    </row>
    <row r="2" spans="1:27" x14ac:dyDescent="0.25">
      <c r="A2" s="150">
        <v>1</v>
      </c>
      <c r="B2" s="297">
        <v>1</v>
      </c>
      <c r="C2" s="243" t="s">
        <v>43</v>
      </c>
      <c r="D2" s="244" t="s">
        <v>249</v>
      </c>
      <c r="E2" s="245">
        <v>1</v>
      </c>
      <c r="F2" s="245">
        <v>1</v>
      </c>
      <c r="G2" s="246" t="s">
        <v>39</v>
      </c>
      <c r="H2" s="316"/>
      <c r="I2" s="247">
        <v>2</v>
      </c>
      <c r="J2" s="247" t="s">
        <v>4</v>
      </c>
      <c r="K2" s="316" t="s">
        <v>72</v>
      </c>
      <c r="L2" s="316" t="s">
        <v>250</v>
      </c>
      <c r="M2" s="316">
        <v>1</v>
      </c>
      <c r="N2" s="316" t="s">
        <v>250</v>
      </c>
      <c r="O2" s="316" t="s">
        <v>72</v>
      </c>
      <c r="P2" s="316"/>
      <c r="Q2" s="316" t="s">
        <v>71</v>
      </c>
      <c r="R2" s="316"/>
      <c r="S2" s="3"/>
      <c r="T2" s="248"/>
      <c r="U2" s="249"/>
      <c r="V2" s="248"/>
      <c r="W2" s="249"/>
      <c r="X2" s="249"/>
      <c r="Y2" s="172"/>
      <c r="Z2" s="172"/>
      <c r="AA2" s="172"/>
    </row>
    <row r="3" spans="1:27" x14ac:dyDescent="0.25">
      <c r="A3" s="6">
        <v>2</v>
      </c>
      <c r="B3" s="297">
        <v>2</v>
      </c>
      <c r="C3" s="243" t="s">
        <v>75</v>
      </c>
      <c r="D3" s="244" t="s">
        <v>249</v>
      </c>
      <c r="E3" s="245">
        <v>1</v>
      </c>
      <c r="F3" s="245">
        <v>1</v>
      </c>
      <c r="G3" s="246" t="s">
        <v>39</v>
      </c>
      <c r="H3" s="316"/>
      <c r="I3" s="247">
        <v>2</v>
      </c>
      <c r="J3" s="247" t="s">
        <v>5</v>
      </c>
      <c r="K3" s="316" t="s">
        <v>72</v>
      </c>
      <c r="L3" s="316" t="s">
        <v>250</v>
      </c>
      <c r="M3" s="316">
        <v>1</v>
      </c>
      <c r="N3" s="316" t="s">
        <v>250</v>
      </c>
      <c r="O3" s="316" t="s">
        <v>72</v>
      </c>
      <c r="P3" s="316"/>
      <c r="Q3" s="316" t="s">
        <v>71</v>
      </c>
      <c r="R3" s="316"/>
      <c r="S3" s="3"/>
      <c r="T3" s="248"/>
      <c r="U3" s="249"/>
      <c r="V3" s="248"/>
      <c r="W3" s="249"/>
      <c r="X3" s="249"/>
      <c r="Y3" s="172"/>
      <c r="Z3" s="172"/>
      <c r="AA3" s="172"/>
    </row>
    <row r="4" spans="1:27" x14ac:dyDescent="0.25">
      <c r="A4" s="321">
        <v>3</v>
      </c>
      <c r="B4" s="297">
        <v>3</v>
      </c>
      <c r="C4" s="243" t="s">
        <v>76</v>
      </c>
      <c r="D4" s="244" t="s">
        <v>249</v>
      </c>
      <c r="E4" s="245">
        <v>1</v>
      </c>
      <c r="F4" s="245">
        <v>1</v>
      </c>
      <c r="G4" s="246" t="s">
        <v>39</v>
      </c>
      <c r="H4" s="316" t="s">
        <v>83</v>
      </c>
      <c r="I4" s="247">
        <v>3</v>
      </c>
      <c r="J4" s="247" t="s">
        <v>4</v>
      </c>
      <c r="K4" s="316" t="s">
        <v>72</v>
      </c>
      <c r="L4" s="316" t="s">
        <v>250</v>
      </c>
      <c r="M4" s="316">
        <v>1</v>
      </c>
      <c r="N4" s="316" t="s">
        <v>250</v>
      </c>
      <c r="O4" s="316" t="s">
        <v>72</v>
      </c>
      <c r="P4" s="316"/>
      <c r="Q4" s="316" t="s">
        <v>71</v>
      </c>
      <c r="R4" s="316"/>
      <c r="S4" s="3"/>
      <c r="T4" s="248"/>
      <c r="U4" s="249"/>
      <c r="V4" s="248"/>
      <c r="W4" s="249"/>
      <c r="X4" s="249"/>
      <c r="Y4" s="172"/>
      <c r="Z4" s="172"/>
      <c r="AA4" s="172"/>
    </row>
    <row r="5" spans="1:27" x14ac:dyDescent="0.25">
      <c r="A5" s="321">
        <v>4</v>
      </c>
      <c r="B5" s="297">
        <v>4</v>
      </c>
      <c r="C5" s="243" t="s">
        <v>77</v>
      </c>
      <c r="D5" s="244" t="s">
        <v>249</v>
      </c>
      <c r="E5" s="245">
        <v>1</v>
      </c>
      <c r="F5" s="245">
        <v>1</v>
      </c>
      <c r="G5" s="246" t="s">
        <v>39</v>
      </c>
      <c r="H5" s="316" t="s">
        <v>83</v>
      </c>
      <c r="I5" s="247">
        <v>3</v>
      </c>
      <c r="J5" s="247" t="s">
        <v>4</v>
      </c>
      <c r="K5" s="316" t="s">
        <v>72</v>
      </c>
      <c r="L5" s="316" t="s">
        <v>250</v>
      </c>
      <c r="M5" s="316">
        <v>1</v>
      </c>
      <c r="N5" s="316" t="s">
        <v>250</v>
      </c>
      <c r="O5" s="316" t="s">
        <v>72</v>
      </c>
      <c r="P5" s="316"/>
      <c r="Q5" s="316" t="s">
        <v>71</v>
      </c>
      <c r="R5" s="316"/>
      <c r="S5" s="3"/>
      <c r="T5" s="248"/>
      <c r="U5" s="249"/>
      <c r="V5" s="248"/>
      <c r="W5" s="249"/>
      <c r="X5" s="249"/>
      <c r="Y5" s="172"/>
      <c r="Z5" s="172"/>
      <c r="AA5" s="172"/>
    </row>
    <row r="6" spans="1:27" x14ac:dyDescent="0.25">
      <c r="A6" s="321">
        <v>5</v>
      </c>
      <c r="B6" s="297">
        <v>5</v>
      </c>
      <c r="C6" s="243" t="s">
        <v>78</v>
      </c>
      <c r="D6" s="244" t="s">
        <v>249</v>
      </c>
      <c r="E6" s="245">
        <v>1</v>
      </c>
      <c r="F6" s="245">
        <v>1</v>
      </c>
      <c r="G6" s="246" t="s">
        <v>39</v>
      </c>
      <c r="H6" s="316" t="s">
        <v>83</v>
      </c>
      <c r="I6" s="247">
        <v>3</v>
      </c>
      <c r="J6" s="247" t="s">
        <v>5</v>
      </c>
      <c r="K6" s="316" t="s">
        <v>72</v>
      </c>
      <c r="L6" s="316" t="s">
        <v>250</v>
      </c>
      <c r="M6" s="316">
        <v>1</v>
      </c>
      <c r="N6" s="316" t="s">
        <v>250</v>
      </c>
      <c r="O6" s="316" t="s">
        <v>72</v>
      </c>
      <c r="P6" s="316"/>
      <c r="Q6" s="316" t="s">
        <v>71</v>
      </c>
      <c r="R6" s="316"/>
      <c r="S6" s="3"/>
      <c r="T6" s="248"/>
      <c r="U6" s="249"/>
      <c r="V6" s="248"/>
      <c r="W6" s="249"/>
      <c r="X6" s="249"/>
      <c r="Y6" s="172"/>
      <c r="Z6" s="172"/>
      <c r="AA6" s="172"/>
    </row>
    <row r="7" spans="1:27" x14ac:dyDescent="0.25">
      <c r="A7" s="321">
        <v>6</v>
      </c>
      <c r="B7" s="297">
        <v>6</v>
      </c>
      <c r="C7" s="243" t="s">
        <v>79</v>
      </c>
      <c r="D7" s="244" t="s">
        <v>249</v>
      </c>
      <c r="E7" s="245">
        <v>1</v>
      </c>
      <c r="F7" s="245">
        <v>1</v>
      </c>
      <c r="G7" s="246" t="s">
        <v>39</v>
      </c>
      <c r="H7" s="316" t="s">
        <v>41</v>
      </c>
      <c r="I7" s="247">
        <v>3</v>
      </c>
      <c r="J7" s="247" t="s">
        <v>6</v>
      </c>
      <c r="K7" s="316" t="s">
        <v>72</v>
      </c>
      <c r="L7" s="316" t="s">
        <v>250</v>
      </c>
      <c r="M7" s="316">
        <v>1</v>
      </c>
      <c r="N7" s="316" t="s">
        <v>250</v>
      </c>
      <c r="O7" s="316" t="s">
        <v>72</v>
      </c>
      <c r="P7" s="316"/>
      <c r="Q7" s="316" t="s">
        <v>71</v>
      </c>
      <c r="R7" s="316"/>
      <c r="S7" s="3"/>
      <c r="T7" s="248"/>
      <c r="U7" s="249"/>
      <c r="V7" s="248"/>
      <c r="W7" s="249"/>
      <c r="X7" s="249"/>
      <c r="Y7" s="172"/>
      <c r="Z7" s="172"/>
      <c r="AA7" s="172"/>
    </row>
    <row r="8" spans="1:27" x14ac:dyDescent="0.25">
      <c r="A8" s="321">
        <v>7</v>
      </c>
      <c r="B8" s="297">
        <v>7</v>
      </c>
      <c r="C8" s="243" t="s">
        <v>80</v>
      </c>
      <c r="D8" s="244" t="s">
        <v>249</v>
      </c>
      <c r="E8" s="245">
        <v>1</v>
      </c>
      <c r="F8" s="245">
        <v>1</v>
      </c>
      <c r="G8" s="246" t="s">
        <v>39</v>
      </c>
      <c r="H8" s="316" t="s">
        <v>41</v>
      </c>
      <c r="I8" s="247">
        <v>3</v>
      </c>
      <c r="J8" s="247" t="s">
        <v>6</v>
      </c>
      <c r="K8" s="316" t="s">
        <v>72</v>
      </c>
      <c r="L8" s="316" t="s">
        <v>250</v>
      </c>
      <c r="M8" s="316">
        <v>1</v>
      </c>
      <c r="N8" s="316" t="s">
        <v>250</v>
      </c>
      <c r="O8" s="316" t="s">
        <v>72</v>
      </c>
      <c r="P8" s="316"/>
      <c r="Q8" s="316" t="s">
        <v>71</v>
      </c>
      <c r="R8" s="316"/>
      <c r="S8" s="3"/>
      <c r="T8" s="248"/>
      <c r="U8" s="249"/>
      <c r="V8" s="248"/>
      <c r="W8" s="249"/>
      <c r="X8" s="249"/>
      <c r="Y8" s="172"/>
      <c r="Z8" s="172"/>
      <c r="AA8" s="172"/>
    </row>
    <row r="9" spans="1:27" x14ac:dyDescent="0.25">
      <c r="A9" s="321">
        <v>8</v>
      </c>
      <c r="B9" s="297">
        <v>8</v>
      </c>
      <c r="C9" s="243" t="s">
        <v>81</v>
      </c>
      <c r="D9" s="244" t="s">
        <v>249</v>
      </c>
      <c r="E9" s="245">
        <v>1</v>
      </c>
      <c r="F9" s="245">
        <v>1</v>
      </c>
      <c r="G9" s="246" t="s">
        <v>39</v>
      </c>
      <c r="H9" s="316" t="str">
        <f>""</f>
        <v/>
      </c>
      <c r="I9" s="247">
        <v>5</v>
      </c>
      <c r="J9" s="247" t="s">
        <v>5</v>
      </c>
      <c r="K9" s="316" t="s">
        <v>72</v>
      </c>
      <c r="L9" s="316" t="s">
        <v>250</v>
      </c>
      <c r="M9" s="316">
        <v>1</v>
      </c>
      <c r="N9" s="316" t="s">
        <v>250</v>
      </c>
      <c r="O9" s="316" t="s">
        <v>72</v>
      </c>
      <c r="P9" s="316"/>
      <c r="Q9" s="316" t="s">
        <v>71</v>
      </c>
      <c r="R9" s="316"/>
      <c r="S9" s="3"/>
      <c r="T9" s="248"/>
      <c r="U9" s="249"/>
      <c r="V9" s="248"/>
      <c r="W9" s="249"/>
      <c r="X9" s="249"/>
      <c r="Y9" s="172"/>
      <c r="Z9" s="172"/>
      <c r="AA9" s="172"/>
    </row>
    <row r="10" spans="1:27" x14ac:dyDescent="0.25">
      <c r="A10" s="321">
        <v>9</v>
      </c>
      <c r="B10" s="297">
        <v>9</v>
      </c>
      <c r="C10" s="243" t="s">
        <v>82</v>
      </c>
      <c r="D10" s="244" t="s">
        <v>249</v>
      </c>
      <c r="E10" s="245">
        <v>1</v>
      </c>
      <c r="F10" s="245">
        <v>1</v>
      </c>
      <c r="G10" s="246" t="s">
        <v>39</v>
      </c>
      <c r="H10" s="316" t="str">
        <f>""</f>
        <v/>
      </c>
      <c r="I10" s="247">
        <v>5</v>
      </c>
      <c r="J10" s="247" t="s">
        <v>6</v>
      </c>
      <c r="K10" s="316" t="s">
        <v>72</v>
      </c>
      <c r="L10" s="316" t="s">
        <v>250</v>
      </c>
      <c r="M10" s="316">
        <v>1</v>
      </c>
      <c r="N10" s="316" t="s">
        <v>250</v>
      </c>
      <c r="O10" s="316" t="s">
        <v>72</v>
      </c>
      <c r="P10" s="316"/>
      <c r="Q10" s="316" t="s">
        <v>71</v>
      </c>
      <c r="R10" s="316"/>
      <c r="S10" s="3"/>
      <c r="T10" s="248"/>
      <c r="U10" s="249"/>
      <c r="V10" s="248"/>
      <c r="W10" s="249"/>
      <c r="X10" s="249"/>
      <c r="Y10" s="172"/>
      <c r="Z10" s="172"/>
      <c r="AA10" s="172"/>
    </row>
    <row r="11" spans="1:27" x14ac:dyDescent="0.25">
      <c r="A11" s="321">
        <v>10</v>
      </c>
      <c r="B11" s="297">
        <v>1</v>
      </c>
      <c r="C11" s="170" t="s">
        <v>43</v>
      </c>
      <c r="D11" s="258" t="s">
        <v>276</v>
      </c>
      <c r="E11" s="251">
        <v>1</v>
      </c>
      <c r="F11" s="251">
        <v>1</v>
      </c>
      <c r="G11" s="252" t="s">
        <v>38</v>
      </c>
      <c r="H11" s="316" t="str">
        <f>""</f>
        <v/>
      </c>
      <c r="I11" s="260">
        <v>1</v>
      </c>
      <c r="J11" s="260" t="s">
        <v>4</v>
      </c>
      <c r="K11" s="255" t="s">
        <v>29</v>
      </c>
      <c r="L11" s="255" t="s">
        <v>250</v>
      </c>
      <c r="M11" s="255">
        <v>0</v>
      </c>
      <c r="N11" s="255" t="s">
        <v>6</v>
      </c>
      <c r="O11" s="255" t="s">
        <v>254</v>
      </c>
      <c r="P11" s="255"/>
      <c r="Q11" s="255" t="s">
        <v>4</v>
      </c>
      <c r="R11" s="255"/>
      <c r="S11" s="139"/>
      <c r="T11" s="256"/>
      <c r="U11" s="261"/>
      <c r="V11" s="256"/>
      <c r="W11" s="261"/>
      <c r="X11" s="256"/>
      <c r="Y11" s="172"/>
      <c r="Z11" s="172"/>
      <c r="AA11" s="172"/>
    </row>
    <row r="12" spans="1:27" x14ac:dyDescent="0.25">
      <c r="A12" s="321">
        <v>11</v>
      </c>
      <c r="B12" s="297">
        <v>2</v>
      </c>
      <c r="C12" s="170" t="s">
        <v>252</v>
      </c>
      <c r="D12" s="258" t="s">
        <v>256</v>
      </c>
      <c r="E12" s="251">
        <v>1</v>
      </c>
      <c r="F12" s="251">
        <v>1</v>
      </c>
      <c r="G12" s="252" t="s">
        <v>207</v>
      </c>
      <c r="H12" s="316" t="str">
        <f>""</f>
        <v/>
      </c>
      <c r="I12" s="260">
        <v>1</v>
      </c>
      <c r="J12" s="260" t="s">
        <v>4</v>
      </c>
      <c r="K12" s="255" t="s">
        <v>29</v>
      </c>
      <c r="L12" s="255" t="s">
        <v>90</v>
      </c>
      <c r="M12" s="255">
        <v>0</v>
      </c>
      <c r="N12" s="255" t="s">
        <v>6</v>
      </c>
      <c r="O12" s="255" t="s">
        <v>254</v>
      </c>
      <c r="P12" s="255"/>
      <c r="Q12" s="255" t="s">
        <v>4</v>
      </c>
      <c r="R12" s="255"/>
      <c r="S12" s="139"/>
      <c r="T12" s="256"/>
      <c r="U12" s="261"/>
      <c r="V12" s="256"/>
      <c r="W12" s="261"/>
      <c r="X12" s="256"/>
      <c r="Y12" s="172"/>
      <c r="Z12" s="172"/>
      <c r="AA12" s="172"/>
    </row>
    <row r="13" spans="1:27" x14ac:dyDescent="0.25">
      <c r="A13" s="321">
        <v>12</v>
      </c>
      <c r="B13" s="297">
        <v>3</v>
      </c>
      <c r="C13" s="177" t="s">
        <v>255</v>
      </c>
      <c r="D13" s="258" t="s">
        <v>257</v>
      </c>
      <c r="E13" s="251">
        <v>1</v>
      </c>
      <c r="F13" s="251">
        <v>1</v>
      </c>
      <c r="G13" s="252" t="s">
        <v>31</v>
      </c>
      <c r="H13" s="316" t="str">
        <f>""</f>
        <v/>
      </c>
      <c r="I13" s="260">
        <v>1</v>
      </c>
      <c r="J13" s="260" t="s">
        <v>4</v>
      </c>
      <c r="K13" s="255" t="s">
        <v>73</v>
      </c>
      <c r="L13" s="255" t="s">
        <v>30</v>
      </c>
      <c r="M13" s="255">
        <v>0</v>
      </c>
      <c r="N13" s="255" t="s">
        <v>29</v>
      </c>
      <c r="O13" s="255" t="s">
        <v>258</v>
      </c>
      <c r="P13" s="255"/>
      <c r="Q13" s="255" t="s">
        <v>4</v>
      </c>
      <c r="R13" s="255"/>
      <c r="S13" s="139"/>
      <c r="T13" s="256"/>
      <c r="U13" s="261"/>
      <c r="V13" s="256"/>
      <c r="W13" s="261"/>
      <c r="X13" s="256"/>
      <c r="Y13" s="172"/>
      <c r="Z13" s="172"/>
      <c r="AA13" s="172"/>
    </row>
    <row r="14" spans="1:27" x14ac:dyDescent="0.25">
      <c r="A14" s="321">
        <v>13</v>
      </c>
      <c r="B14" s="297">
        <v>3</v>
      </c>
      <c r="C14" s="170" t="s">
        <v>278</v>
      </c>
      <c r="D14" s="258" t="s">
        <v>257</v>
      </c>
      <c r="E14" s="251">
        <v>1</v>
      </c>
      <c r="F14" s="251">
        <v>1</v>
      </c>
      <c r="G14" s="259" t="s">
        <v>31</v>
      </c>
      <c r="H14" s="316" t="str">
        <f>""</f>
        <v/>
      </c>
      <c r="I14" s="260">
        <v>2</v>
      </c>
      <c r="J14" s="260" t="s">
        <v>4</v>
      </c>
      <c r="K14" s="255" t="s">
        <v>73</v>
      </c>
      <c r="L14" s="255" t="s">
        <v>30</v>
      </c>
      <c r="M14" s="255">
        <v>0</v>
      </c>
      <c r="N14" s="255" t="s">
        <v>29</v>
      </c>
      <c r="O14" s="255" t="s">
        <v>258</v>
      </c>
      <c r="P14" s="255"/>
      <c r="Q14" s="255" t="s">
        <v>4</v>
      </c>
      <c r="R14" s="255"/>
      <c r="S14" s="139"/>
      <c r="T14" s="256"/>
      <c r="U14" s="261"/>
      <c r="V14" s="256"/>
      <c r="W14" s="261"/>
      <c r="X14" s="256"/>
      <c r="Y14" s="172"/>
      <c r="Z14" s="172"/>
      <c r="AA14" s="172"/>
    </row>
    <row r="15" spans="1:27" x14ac:dyDescent="0.25">
      <c r="A15" s="321">
        <v>14</v>
      </c>
      <c r="B15" s="297">
        <v>4</v>
      </c>
      <c r="C15" s="300" t="s">
        <v>89</v>
      </c>
      <c r="D15" s="137" t="s">
        <v>272</v>
      </c>
      <c r="E15" s="262">
        <v>1</v>
      </c>
      <c r="F15" s="262">
        <v>1</v>
      </c>
      <c r="G15" s="318" t="s">
        <v>86</v>
      </c>
      <c r="H15" s="267" t="s">
        <v>211</v>
      </c>
      <c r="I15" s="254">
        <v>1</v>
      </c>
      <c r="J15" s="267" t="s">
        <v>4</v>
      </c>
      <c r="K15" s="267"/>
      <c r="L15" s="267"/>
      <c r="M15" s="267"/>
      <c r="N15" s="267"/>
      <c r="O15" s="267"/>
      <c r="P15" s="267"/>
      <c r="Q15" s="267"/>
      <c r="R15" s="267"/>
      <c r="S15" s="319"/>
      <c r="T15" s="301"/>
      <c r="U15" s="319"/>
      <c r="V15" s="302"/>
      <c r="W15" s="319"/>
      <c r="X15" s="301"/>
      <c r="Y15" s="172"/>
      <c r="Z15" s="172"/>
      <c r="AA15" s="172"/>
    </row>
    <row r="16" spans="1:27" x14ac:dyDescent="0.25">
      <c r="A16" s="321">
        <v>15</v>
      </c>
      <c r="B16" s="297">
        <v>5</v>
      </c>
      <c r="C16" s="170" t="s">
        <v>279</v>
      </c>
      <c r="D16" s="258" t="s">
        <v>253</v>
      </c>
      <c r="E16" s="251">
        <v>1</v>
      </c>
      <c r="F16" s="251">
        <v>1</v>
      </c>
      <c r="G16" s="259" t="s">
        <v>87</v>
      </c>
      <c r="H16" s="316" t="str">
        <f>""</f>
        <v/>
      </c>
      <c r="I16" s="260">
        <v>1</v>
      </c>
      <c r="J16" s="260" t="s">
        <v>5</v>
      </c>
      <c r="K16" s="255" t="s">
        <v>250</v>
      </c>
      <c r="L16" s="314" t="s">
        <v>90</v>
      </c>
      <c r="M16" s="255">
        <v>0</v>
      </c>
      <c r="N16" s="255" t="s">
        <v>6</v>
      </c>
      <c r="O16" s="255" t="s">
        <v>254</v>
      </c>
      <c r="P16" s="255"/>
      <c r="Q16" s="255" t="s">
        <v>4</v>
      </c>
      <c r="R16" s="255"/>
      <c r="S16" s="139"/>
      <c r="T16" s="256"/>
      <c r="U16" s="261"/>
      <c r="V16" s="256"/>
      <c r="W16" s="261"/>
      <c r="X16" s="256"/>
      <c r="Y16" s="172"/>
      <c r="Z16" s="172"/>
      <c r="AA16" s="172"/>
    </row>
    <row r="17" spans="1:27" x14ac:dyDescent="0.25">
      <c r="A17" s="321">
        <v>16</v>
      </c>
      <c r="B17" s="297">
        <v>6</v>
      </c>
      <c r="C17" s="264" t="s">
        <v>280</v>
      </c>
      <c r="D17" s="171" t="s">
        <v>309</v>
      </c>
      <c r="E17" s="178">
        <v>1</v>
      </c>
      <c r="F17" s="178">
        <v>1</v>
      </c>
      <c r="G17" s="322" t="s">
        <v>38</v>
      </c>
      <c r="H17" s="267"/>
      <c r="I17" s="223">
        <v>1</v>
      </c>
      <c r="J17" s="223" t="s">
        <v>5</v>
      </c>
      <c r="K17" s="223"/>
      <c r="L17" s="323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2"/>
      <c r="Z17" s="172"/>
      <c r="AA17" s="172"/>
    </row>
    <row r="18" spans="1:27" x14ac:dyDescent="0.25">
      <c r="A18" s="321">
        <v>17</v>
      </c>
      <c r="B18" s="297">
        <v>6</v>
      </c>
      <c r="C18" s="264" t="s">
        <v>310</v>
      </c>
      <c r="D18" s="171" t="s">
        <v>309</v>
      </c>
      <c r="E18" s="178">
        <v>1</v>
      </c>
      <c r="F18" s="178">
        <v>1</v>
      </c>
      <c r="G18" s="322" t="s">
        <v>38</v>
      </c>
      <c r="H18" s="267"/>
      <c r="I18" s="223">
        <v>2</v>
      </c>
      <c r="J18" s="223" t="s">
        <v>5</v>
      </c>
      <c r="K18" s="223"/>
      <c r="L18" s="223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2"/>
      <c r="Z18" s="172"/>
      <c r="AA18" s="172"/>
    </row>
    <row r="19" spans="1:27" x14ac:dyDescent="0.25">
      <c r="A19" s="321">
        <v>18</v>
      </c>
      <c r="B19" s="297">
        <v>7</v>
      </c>
      <c r="C19" s="264" t="s">
        <v>259</v>
      </c>
      <c r="D19" s="171" t="s">
        <v>277</v>
      </c>
      <c r="E19" s="178">
        <v>1</v>
      </c>
      <c r="F19" s="178">
        <v>1</v>
      </c>
      <c r="G19" s="322" t="s">
        <v>38</v>
      </c>
      <c r="H19" s="267"/>
      <c r="I19" s="223">
        <v>1</v>
      </c>
      <c r="J19" s="223" t="s">
        <v>5</v>
      </c>
      <c r="K19" s="223"/>
      <c r="L19" s="223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2"/>
      <c r="Z19" s="172"/>
      <c r="AA19" s="172"/>
    </row>
    <row r="20" spans="1:27" s="7" customFormat="1" x14ac:dyDescent="0.25">
      <c r="A20" s="321">
        <v>19</v>
      </c>
      <c r="B20" s="297">
        <v>8</v>
      </c>
      <c r="C20" s="170" t="s">
        <v>270</v>
      </c>
      <c r="D20" s="250" t="s">
        <v>251</v>
      </c>
      <c r="E20" s="251">
        <v>1</v>
      </c>
      <c r="F20" s="251">
        <v>1</v>
      </c>
      <c r="G20" s="259" t="s">
        <v>32</v>
      </c>
      <c r="H20" s="316" t="str">
        <f>""</f>
        <v/>
      </c>
      <c r="I20" s="254">
        <v>4</v>
      </c>
      <c r="J20" s="255" t="s">
        <v>4</v>
      </c>
      <c r="K20" s="255"/>
      <c r="L20" s="255"/>
      <c r="M20" s="255"/>
      <c r="N20" s="255"/>
      <c r="O20" s="255"/>
      <c r="P20" s="255"/>
      <c r="Q20" s="255"/>
      <c r="R20" s="255"/>
      <c r="S20" s="139"/>
      <c r="T20" s="256"/>
      <c r="U20" s="139"/>
      <c r="V20" s="257"/>
      <c r="W20" s="139"/>
      <c r="X20" s="256"/>
      <c r="Y20" s="172"/>
      <c r="Z20" s="303"/>
      <c r="AA20" s="303"/>
    </row>
    <row r="21" spans="1:27" s="7" customFormat="1" x14ac:dyDescent="0.25">
      <c r="A21" s="321">
        <v>20</v>
      </c>
      <c r="B21" s="297">
        <v>8</v>
      </c>
      <c r="C21" s="181" t="s">
        <v>307</v>
      </c>
      <c r="D21" s="250" t="s">
        <v>251</v>
      </c>
      <c r="E21" s="251">
        <v>1</v>
      </c>
      <c r="F21" s="251">
        <v>1</v>
      </c>
      <c r="G21" s="252" t="s">
        <v>32</v>
      </c>
      <c r="H21" s="316" t="str">
        <f>""</f>
        <v/>
      </c>
      <c r="I21" s="254">
        <v>4</v>
      </c>
      <c r="J21" s="255" t="s">
        <v>5</v>
      </c>
      <c r="K21" s="255"/>
      <c r="L21" s="255"/>
      <c r="M21" s="255"/>
      <c r="N21" s="255"/>
      <c r="O21" s="255"/>
      <c r="P21" s="255"/>
      <c r="Q21" s="255"/>
      <c r="R21" s="255"/>
      <c r="S21" s="139"/>
      <c r="T21" s="256"/>
      <c r="U21" s="139"/>
      <c r="V21" s="257"/>
      <c r="W21" s="139"/>
      <c r="X21" s="256"/>
      <c r="Y21" s="303"/>
      <c r="Z21" s="303"/>
      <c r="AA21" s="303"/>
    </row>
    <row r="22" spans="1:27" s="7" customFormat="1" x14ac:dyDescent="0.25">
      <c r="A22" s="321">
        <v>21</v>
      </c>
      <c r="B22" s="297">
        <v>8</v>
      </c>
      <c r="C22" s="170" t="s">
        <v>308</v>
      </c>
      <c r="D22" s="250" t="s">
        <v>251</v>
      </c>
      <c r="E22" s="251">
        <v>1</v>
      </c>
      <c r="F22" s="251">
        <v>1</v>
      </c>
      <c r="G22" s="252" t="s">
        <v>32</v>
      </c>
      <c r="H22" s="316" t="str">
        <f>""</f>
        <v/>
      </c>
      <c r="I22" s="260">
        <v>4</v>
      </c>
      <c r="J22" s="260" t="s">
        <v>6</v>
      </c>
      <c r="K22" s="255"/>
      <c r="L22" s="255"/>
      <c r="M22" s="255"/>
      <c r="N22" s="255"/>
      <c r="O22" s="255"/>
      <c r="P22" s="255"/>
      <c r="Q22" s="255"/>
      <c r="R22" s="255"/>
      <c r="S22" s="139"/>
      <c r="T22" s="256"/>
      <c r="U22" s="261"/>
      <c r="V22" s="256"/>
      <c r="W22" s="261"/>
      <c r="X22" s="256"/>
      <c r="Y22" s="303"/>
      <c r="Z22" s="303"/>
      <c r="AA22" s="303"/>
    </row>
    <row r="23" spans="1:27" s="7" customFormat="1" x14ac:dyDescent="0.25">
      <c r="A23" s="321">
        <v>22</v>
      </c>
      <c r="B23" s="297">
        <v>9</v>
      </c>
      <c r="C23" s="170" t="s">
        <v>271</v>
      </c>
      <c r="D23" s="253" t="s">
        <v>267</v>
      </c>
      <c r="E23" s="262">
        <v>1</v>
      </c>
      <c r="F23" s="262">
        <v>1</v>
      </c>
      <c r="G23" s="312" t="s">
        <v>207</v>
      </c>
      <c r="H23" s="316" t="str">
        <f>""</f>
        <v/>
      </c>
      <c r="I23" s="255">
        <v>2</v>
      </c>
      <c r="J23" s="255" t="s">
        <v>4</v>
      </c>
      <c r="K23" s="255"/>
      <c r="L23" s="255"/>
      <c r="M23" s="255"/>
      <c r="N23" s="255"/>
      <c r="O23" s="255"/>
      <c r="P23" s="255"/>
      <c r="Q23" s="255"/>
      <c r="R23" s="255"/>
      <c r="S23" s="139"/>
      <c r="T23" s="257"/>
      <c r="U23" s="139"/>
      <c r="V23" s="257"/>
      <c r="W23" s="139"/>
      <c r="X23" s="256"/>
      <c r="Y23" s="303"/>
      <c r="Z23" s="303"/>
      <c r="AA23" s="303"/>
    </row>
    <row r="24" spans="1:27" s="7" customFormat="1" x14ac:dyDescent="0.25">
      <c r="A24" s="321">
        <v>23</v>
      </c>
      <c r="B24" s="297">
        <v>9</v>
      </c>
      <c r="C24" s="170" t="s">
        <v>281</v>
      </c>
      <c r="D24" s="253" t="s">
        <v>267</v>
      </c>
      <c r="E24" s="262">
        <v>1</v>
      </c>
      <c r="F24" s="262">
        <v>1</v>
      </c>
      <c r="G24" s="312" t="s">
        <v>31</v>
      </c>
      <c r="H24" s="255" t="s">
        <v>207</v>
      </c>
      <c r="I24" s="255">
        <v>2</v>
      </c>
      <c r="J24" s="255" t="s">
        <v>4</v>
      </c>
      <c r="K24" s="255"/>
      <c r="L24" s="255"/>
      <c r="M24" s="255"/>
      <c r="N24" s="255"/>
      <c r="O24" s="255"/>
      <c r="P24" s="255"/>
      <c r="Q24" s="255"/>
      <c r="R24" s="255"/>
      <c r="S24" s="139"/>
      <c r="T24" s="257"/>
      <c r="U24" s="139"/>
      <c r="V24" s="257"/>
      <c r="W24" s="139"/>
      <c r="X24" s="256"/>
      <c r="Y24" s="303"/>
      <c r="Z24" s="303"/>
      <c r="AA24" s="303"/>
    </row>
    <row r="25" spans="1:27" x14ac:dyDescent="0.25">
      <c r="A25" s="321">
        <v>24</v>
      </c>
      <c r="B25" s="297">
        <v>9</v>
      </c>
      <c r="C25" s="264" t="s">
        <v>282</v>
      </c>
      <c r="D25" s="253" t="s">
        <v>267</v>
      </c>
      <c r="E25" s="262">
        <v>1</v>
      </c>
      <c r="F25" s="262">
        <v>1</v>
      </c>
      <c r="G25" s="263" t="s">
        <v>32</v>
      </c>
      <c r="H25" s="316" t="str">
        <f>""</f>
        <v/>
      </c>
      <c r="I25" s="255">
        <v>2</v>
      </c>
      <c r="J25" s="255" t="s">
        <v>5</v>
      </c>
      <c r="K25" s="255"/>
      <c r="L25" s="255"/>
      <c r="M25" s="255"/>
      <c r="N25" s="255"/>
      <c r="O25" s="255"/>
      <c r="P25" s="255"/>
      <c r="Q25" s="255"/>
      <c r="R25" s="255"/>
      <c r="S25" s="139"/>
      <c r="T25" s="257"/>
      <c r="U25" s="139"/>
      <c r="V25" s="257"/>
      <c r="W25" s="139"/>
      <c r="X25" s="256"/>
      <c r="Y25" s="303"/>
      <c r="Z25" s="172"/>
      <c r="AA25" s="172"/>
    </row>
    <row r="26" spans="1:27" x14ac:dyDescent="0.25">
      <c r="A26" s="321">
        <v>25</v>
      </c>
      <c r="B26" s="297">
        <v>10</v>
      </c>
      <c r="C26" s="170" t="s">
        <v>283</v>
      </c>
      <c r="D26" s="258" t="s">
        <v>266</v>
      </c>
      <c r="E26" s="251">
        <v>1</v>
      </c>
      <c r="F26" s="251">
        <v>1</v>
      </c>
      <c r="G26" s="252" t="s">
        <v>87</v>
      </c>
      <c r="H26" s="316" t="str">
        <f>""</f>
        <v/>
      </c>
      <c r="I26" s="260">
        <v>1</v>
      </c>
      <c r="J26" s="260" t="s">
        <v>4</v>
      </c>
      <c r="K26" s="255" t="s">
        <v>260</v>
      </c>
      <c r="L26" s="255" t="s">
        <v>221</v>
      </c>
      <c r="M26" s="255">
        <v>0</v>
      </c>
      <c r="N26" s="255" t="s">
        <v>29</v>
      </c>
      <c r="O26" s="255" t="s">
        <v>254</v>
      </c>
      <c r="P26" s="255"/>
      <c r="Q26" s="255" t="s">
        <v>250</v>
      </c>
      <c r="R26" s="255" t="s">
        <v>29</v>
      </c>
      <c r="S26" s="139"/>
      <c r="T26" s="256"/>
      <c r="U26" s="261"/>
      <c r="V26" s="256"/>
      <c r="W26" s="261"/>
      <c r="X26" s="256"/>
      <c r="Y26" s="172"/>
      <c r="Z26" s="172"/>
      <c r="AA26" s="172"/>
    </row>
    <row r="27" spans="1:27" x14ac:dyDescent="0.25">
      <c r="A27" s="321">
        <v>26</v>
      </c>
      <c r="B27" s="297">
        <v>10</v>
      </c>
      <c r="C27" s="170" t="s">
        <v>284</v>
      </c>
      <c r="D27" s="258" t="s">
        <v>266</v>
      </c>
      <c r="E27" s="251">
        <v>1</v>
      </c>
      <c r="F27" s="251">
        <v>1</v>
      </c>
      <c r="G27" s="252" t="s">
        <v>87</v>
      </c>
      <c r="H27" s="316" t="str">
        <f>""</f>
        <v/>
      </c>
      <c r="I27" s="260">
        <v>1</v>
      </c>
      <c r="J27" s="260" t="s">
        <v>5</v>
      </c>
      <c r="K27" s="255" t="s">
        <v>260</v>
      </c>
      <c r="L27" s="255" t="s">
        <v>221</v>
      </c>
      <c r="M27" s="255">
        <v>0</v>
      </c>
      <c r="N27" s="255" t="s">
        <v>29</v>
      </c>
      <c r="O27" s="255" t="s">
        <v>254</v>
      </c>
      <c r="P27" s="255"/>
      <c r="Q27" s="255" t="s">
        <v>250</v>
      </c>
      <c r="R27" s="255" t="s">
        <v>29</v>
      </c>
      <c r="S27" s="139"/>
      <c r="T27" s="256"/>
      <c r="U27" s="261"/>
      <c r="V27" s="256"/>
      <c r="W27" s="261"/>
      <c r="X27" s="256"/>
      <c r="Y27" s="172"/>
      <c r="Z27" s="172"/>
      <c r="AA27" s="172"/>
    </row>
    <row r="28" spans="1:27" x14ac:dyDescent="0.25">
      <c r="A28" s="321">
        <v>27</v>
      </c>
      <c r="B28" s="297">
        <v>10</v>
      </c>
      <c r="C28" s="170" t="s">
        <v>285</v>
      </c>
      <c r="D28" s="258" t="s">
        <v>266</v>
      </c>
      <c r="E28" s="251">
        <v>1</v>
      </c>
      <c r="F28" s="251">
        <v>1</v>
      </c>
      <c r="G28" s="252" t="s">
        <v>31</v>
      </c>
      <c r="H28" s="316" t="str">
        <f>""</f>
        <v/>
      </c>
      <c r="I28" s="260">
        <v>2</v>
      </c>
      <c r="J28" s="260" t="s">
        <v>5</v>
      </c>
      <c r="K28" s="255" t="s">
        <v>260</v>
      </c>
      <c r="L28" s="255" t="s">
        <v>221</v>
      </c>
      <c r="M28" s="255">
        <v>0</v>
      </c>
      <c r="N28" s="255" t="s">
        <v>29</v>
      </c>
      <c r="O28" s="255" t="s">
        <v>254</v>
      </c>
      <c r="P28" s="255"/>
      <c r="Q28" s="255" t="s">
        <v>250</v>
      </c>
      <c r="R28" s="255" t="s">
        <v>29</v>
      </c>
      <c r="S28" s="139"/>
      <c r="T28" s="256"/>
      <c r="U28" s="261"/>
      <c r="V28" s="256"/>
      <c r="W28" s="261"/>
      <c r="X28" s="256"/>
      <c r="Y28" s="172"/>
      <c r="Z28" s="172"/>
      <c r="AA28" s="172"/>
    </row>
    <row r="29" spans="1:27" x14ac:dyDescent="0.25">
      <c r="A29" s="321">
        <v>28</v>
      </c>
      <c r="B29" s="297">
        <v>10</v>
      </c>
      <c r="C29" s="170" t="s">
        <v>286</v>
      </c>
      <c r="D29" s="258" t="s">
        <v>266</v>
      </c>
      <c r="E29" s="262">
        <v>1</v>
      </c>
      <c r="F29" s="262">
        <v>1</v>
      </c>
      <c r="G29" s="263" t="s">
        <v>31</v>
      </c>
      <c r="H29" s="316" t="str">
        <f>""</f>
        <v/>
      </c>
      <c r="I29" s="255">
        <v>2</v>
      </c>
      <c r="J29" s="255" t="s">
        <v>5</v>
      </c>
      <c r="K29" s="255" t="s">
        <v>260</v>
      </c>
      <c r="L29" s="255" t="s">
        <v>221</v>
      </c>
      <c r="M29" s="255">
        <v>0</v>
      </c>
      <c r="N29" s="255" t="s">
        <v>29</v>
      </c>
      <c r="O29" s="255" t="s">
        <v>254</v>
      </c>
      <c r="P29" s="255"/>
      <c r="Q29" s="255" t="s">
        <v>250</v>
      </c>
      <c r="R29" s="255" t="s">
        <v>29</v>
      </c>
      <c r="S29" s="139"/>
      <c r="T29" s="256"/>
      <c r="U29" s="261"/>
      <c r="V29" s="256"/>
      <c r="W29" s="261"/>
      <c r="X29" s="256"/>
      <c r="Y29" s="172"/>
      <c r="Z29" s="172"/>
      <c r="AA29" s="172"/>
    </row>
    <row r="30" spans="1:27" x14ac:dyDescent="0.25">
      <c r="A30" s="321">
        <v>29</v>
      </c>
      <c r="B30" s="297">
        <v>11</v>
      </c>
      <c r="C30" s="170" t="s">
        <v>287</v>
      </c>
      <c r="D30" s="253" t="s">
        <v>263</v>
      </c>
      <c r="E30" s="262">
        <v>1</v>
      </c>
      <c r="F30" s="262">
        <v>1</v>
      </c>
      <c r="G30" s="263" t="s">
        <v>34</v>
      </c>
      <c r="H30" s="316" t="str">
        <f>""</f>
        <v/>
      </c>
      <c r="I30" s="255">
        <v>1</v>
      </c>
      <c r="J30" s="255" t="s">
        <v>4</v>
      </c>
      <c r="K30" s="255"/>
      <c r="L30" s="255"/>
      <c r="M30" s="255"/>
      <c r="N30" s="255"/>
      <c r="O30" s="255"/>
      <c r="P30" s="255"/>
      <c r="Q30" s="255"/>
      <c r="R30" s="255"/>
      <c r="S30" s="139"/>
      <c r="T30" s="257"/>
      <c r="U30" s="139"/>
      <c r="V30" s="257"/>
      <c r="W30" s="139"/>
      <c r="X30" s="256"/>
      <c r="Y30" s="172"/>
      <c r="Z30" s="172"/>
      <c r="AA30" s="172"/>
    </row>
    <row r="31" spans="1:27" x14ac:dyDescent="0.25">
      <c r="A31" s="321">
        <v>30</v>
      </c>
      <c r="B31" s="297">
        <v>11</v>
      </c>
      <c r="C31" s="177" t="s">
        <v>288</v>
      </c>
      <c r="D31" s="253" t="s">
        <v>263</v>
      </c>
      <c r="E31" s="262">
        <v>1</v>
      </c>
      <c r="F31" s="262">
        <v>1</v>
      </c>
      <c r="G31" s="263" t="s">
        <v>34</v>
      </c>
      <c r="H31" s="316" t="str">
        <f>""</f>
        <v/>
      </c>
      <c r="I31" s="255">
        <v>1</v>
      </c>
      <c r="J31" s="255" t="s">
        <v>4</v>
      </c>
      <c r="K31" s="255"/>
      <c r="L31" s="255"/>
      <c r="M31" s="255"/>
      <c r="N31" s="255"/>
      <c r="O31" s="255"/>
      <c r="P31" s="255"/>
      <c r="Q31" s="255"/>
      <c r="R31" s="255"/>
      <c r="S31" s="139"/>
      <c r="T31" s="257"/>
      <c r="U31" s="139"/>
      <c r="V31" s="257"/>
      <c r="W31" s="139"/>
      <c r="X31" s="256"/>
      <c r="Y31" s="172"/>
      <c r="Z31" s="172"/>
      <c r="AA31" s="172"/>
    </row>
    <row r="32" spans="1:27" x14ac:dyDescent="0.25">
      <c r="A32" s="321">
        <v>31</v>
      </c>
      <c r="B32" s="297">
        <v>11</v>
      </c>
      <c r="C32" s="170" t="s">
        <v>289</v>
      </c>
      <c r="D32" s="253" t="s">
        <v>263</v>
      </c>
      <c r="E32" s="262">
        <v>1</v>
      </c>
      <c r="F32" s="262">
        <v>1</v>
      </c>
      <c r="G32" s="263" t="s">
        <v>34</v>
      </c>
      <c r="H32" s="316" t="str">
        <f>""</f>
        <v/>
      </c>
      <c r="I32" s="255">
        <v>1</v>
      </c>
      <c r="J32" s="255" t="s">
        <v>5</v>
      </c>
      <c r="K32" s="255"/>
      <c r="L32" s="255"/>
      <c r="M32" s="255"/>
      <c r="N32" s="255"/>
      <c r="O32" s="255"/>
      <c r="P32" s="255"/>
      <c r="Q32" s="255"/>
      <c r="R32" s="255"/>
      <c r="S32" s="139"/>
      <c r="T32" s="257"/>
      <c r="U32" s="139"/>
      <c r="V32" s="257"/>
      <c r="W32" s="139"/>
      <c r="X32" s="256"/>
      <c r="Y32" s="172"/>
      <c r="Z32" s="172"/>
      <c r="AA32" s="172"/>
    </row>
    <row r="33" spans="1:27" x14ac:dyDescent="0.25">
      <c r="A33" s="321">
        <v>32</v>
      </c>
      <c r="B33" s="297">
        <v>11</v>
      </c>
      <c r="C33" s="170" t="s">
        <v>290</v>
      </c>
      <c r="D33" s="253" t="s">
        <v>263</v>
      </c>
      <c r="E33" s="262">
        <v>1</v>
      </c>
      <c r="F33" s="262">
        <v>1</v>
      </c>
      <c r="G33" s="312" t="s">
        <v>34</v>
      </c>
      <c r="H33" s="255" t="s">
        <v>41</v>
      </c>
      <c r="I33" s="255">
        <v>2</v>
      </c>
      <c r="J33" s="255" t="s">
        <v>6</v>
      </c>
      <c r="K33" s="255"/>
      <c r="L33" s="255"/>
      <c r="M33" s="255"/>
      <c r="N33" s="255"/>
      <c r="O33" s="255"/>
      <c r="P33" s="255"/>
      <c r="Q33" s="255"/>
      <c r="R33" s="255"/>
      <c r="S33" s="139"/>
      <c r="T33" s="257"/>
      <c r="U33" s="139"/>
      <c r="V33" s="257"/>
      <c r="W33" s="139"/>
      <c r="X33" s="256"/>
      <c r="Y33" s="172"/>
      <c r="Z33" s="172"/>
      <c r="AA33" s="172"/>
    </row>
    <row r="34" spans="1:27" x14ac:dyDescent="0.25">
      <c r="A34" s="321">
        <v>33</v>
      </c>
      <c r="B34" s="297">
        <v>12</v>
      </c>
      <c r="C34" s="170" t="s">
        <v>291</v>
      </c>
      <c r="D34" s="173" t="s">
        <v>262</v>
      </c>
      <c r="E34" s="262">
        <v>1</v>
      </c>
      <c r="F34" s="262">
        <v>1</v>
      </c>
      <c r="G34" s="174" t="s">
        <v>35</v>
      </c>
      <c r="H34" s="316" t="str">
        <f>""</f>
        <v/>
      </c>
      <c r="I34" s="175">
        <v>1</v>
      </c>
      <c r="J34" s="175" t="s">
        <v>4</v>
      </c>
      <c r="K34" s="265"/>
      <c r="L34" s="265"/>
      <c r="M34" s="265"/>
      <c r="N34" s="265"/>
      <c r="O34" s="265"/>
      <c r="P34" s="265"/>
      <c r="Q34" s="265"/>
      <c r="R34" s="265"/>
      <c r="S34" s="178"/>
      <c r="T34" s="176"/>
      <c r="U34" s="179"/>
      <c r="V34" s="176"/>
      <c r="W34" s="179"/>
      <c r="X34" s="176"/>
      <c r="Y34" s="172"/>
      <c r="Z34" s="172"/>
      <c r="AA34" s="172"/>
    </row>
    <row r="35" spans="1:27" x14ac:dyDescent="0.25">
      <c r="A35" s="321">
        <v>34</v>
      </c>
      <c r="B35" s="297">
        <v>12</v>
      </c>
      <c r="C35" s="170" t="s">
        <v>292</v>
      </c>
      <c r="D35" s="173" t="s">
        <v>262</v>
      </c>
      <c r="E35" s="262">
        <v>1</v>
      </c>
      <c r="F35" s="262">
        <v>1</v>
      </c>
      <c r="G35" s="174" t="s">
        <v>35</v>
      </c>
      <c r="H35" s="316" t="str">
        <f>""</f>
        <v/>
      </c>
      <c r="I35" s="175">
        <v>3</v>
      </c>
      <c r="J35" s="175" t="s">
        <v>4</v>
      </c>
      <c r="K35" s="265"/>
      <c r="L35" s="265"/>
      <c r="M35" s="265"/>
      <c r="N35" s="265"/>
      <c r="O35" s="265"/>
      <c r="P35" s="265"/>
      <c r="Q35" s="265"/>
      <c r="R35" s="265"/>
      <c r="S35" s="178"/>
      <c r="T35" s="176"/>
      <c r="U35" s="180"/>
      <c r="V35" s="176"/>
      <c r="W35" s="180"/>
      <c r="X35" s="266"/>
      <c r="Y35" s="172"/>
      <c r="Z35" s="172"/>
      <c r="AA35" s="172"/>
    </row>
    <row r="36" spans="1:27" x14ac:dyDescent="0.25">
      <c r="A36" s="321">
        <v>35</v>
      </c>
      <c r="B36" s="297">
        <v>12</v>
      </c>
      <c r="C36" s="170" t="s">
        <v>293</v>
      </c>
      <c r="D36" s="173" t="s">
        <v>262</v>
      </c>
      <c r="E36" s="262">
        <v>1</v>
      </c>
      <c r="F36" s="262">
        <v>1</v>
      </c>
      <c r="G36" s="174" t="s">
        <v>35</v>
      </c>
      <c r="H36" s="265" t="s">
        <v>41</v>
      </c>
      <c r="I36" s="175">
        <v>3</v>
      </c>
      <c r="J36" s="175" t="s">
        <v>4</v>
      </c>
      <c r="K36" s="265"/>
      <c r="L36" s="265"/>
      <c r="M36" s="265"/>
      <c r="N36" s="265"/>
      <c r="O36" s="265"/>
      <c r="P36" s="265"/>
      <c r="Q36" s="265"/>
      <c r="R36" s="265"/>
      <c r="S36" s="178"/>
      <c r="T36" s="176"/>
      <c r="U36" s="180"/>
      <c r="V36" s="176"/>
      <c r="W36" s="180"/>
      <c r="X36" s="266"/>
      <c r="Y36" s="172"/>
      <c r="Z36" s="172"/>
      <c r="AA36" s="172"/>
    </row>
    <row r="37" spans="1:27" x14ac:dyDescent="0.25">
      <c r="A37" s="321">
        <v>36</v>
      </c>
      <c r="B37" s="297">
        <v>12</v>
      </c>
      <c r="C37" s="170" t="s">
        <v>294</v>
      </c>
      <c r="D37" s="173" t="s">
        <v>262</v>
      </c>
      <c r="E37" s="262">
        <v>1</v>
      </c>
      <c r="F37" s="262">
        <v>1</v>
      </c>
      <c r="G37" s="313" t="s">
        <v>35</v>
      </c>
      <c r="H37" s="265" t="s">
        <v>41</v>
      </c>
      <c r="I37" s="175">
        <v>3</v>
      </c>
      <c r="J37" s="175" t="s">
        <v>5</v>
      </c>
      <c r="K37" s="265"/>
      <c r="L37" s="265"/>
      <c r="M37" s="265"/>
      <c r="N37" s="265"/>
      <c r="O37" s="265"/>
      <c r="P37" s="265"/>
      <c r="Q37" s="265"/>
      <c r="R37" s="265"/>
      <c r="S37" s="178"/>
      <c r="T37" s="176"/>
      <c r="U37" s="180"/>
      <c r="V37" s="176"/>
      <c r="W37" s="180"/>
      <c r="X37" s="266"/>
      <c r="Y37" s="172"/>
      <c r="Z37" s="172"/>
      <c r="AA37" s="172"/>
    </row>
    <row r="38" spans="1:27" x14ac:dyDescent="0.25">
      <c r="A38" s="321">
        <v>37</v>
      </c>
      <c r="B38" s="297">
        <v>12</v>
      </c>
      <c r="C38" s="170" t="s">
        <v>295</v>
      </c>
      <c r="D38" s="173" t="s">
        <v>262</v>
      </c>
      <c r="E38" s="262">
        <v>1</v>
      </c>
      <c r="F38" s="262">
        <v>1</v>
      </c>
      <c r="G38" s="313" t="s">
        <v>35</v>
      </c>
      <c r="H38" s="265" t="s">
        <v>41</v>
      </c>
      <c r="I38" s="175">
        <v>3</v>
      </c>
      <c r="J38" s="175" t="s">
        <v>5</v>
      </c>
      <c r="K38" s="265"/>
      <c r="L38" s="265"/>
      <c r="M38" s="265"/>
      <c r="N38" s="265"/>
      <c r="O38" s="265"/>
      <c r="P38" s="265"/>
      <c r="Q38" s="265"/>
      <c r="R38" s="265"/>
      <c r="S38" s="178"/>
      <c r="T38" s="176"/>
      <c r="U38" s="180"/>
      <c r="V38" s="176"/>
      <c r="W38" s="180"/>
      <c r="X38" s="266"/>
      <c r="Y38" s="172"/>
      <c r="Z38" s="172"/>
      <c r="AA38" s="172"/>
    </row>
    <row r="39" spans="1:27" x14ac:dyDescent="0.25">
      <c r="A39" s="321">
        <v>38</v>
      </c>
      <c r="B39" s="297">
        <v>12</v>
      </c>
      <c r="C39" s="170" t="s">
        <v>296</v>
      </c>
      <c r="D39" s="173" t="s">
        <v>262</v>
      </c>
      <c r="E39" s="262">
        <v>1</v>
      </c>
      <c r="F39" s="262">
        <v>1</v>
      </c>
      <c r="G39" s="313" t="s">
        <v>35</v>
      </c>
      <c r="H39" s="265" t="s">
        <v>42</v>
      </c>
      <c r="I39" s="175">
        <v>3</v>
      </c>
      <c r="J39" s="175" t="s">
        <v>6</v>
      </c>
      <c r="K39" s="265"/>
      <c r="L39" s="265"/>
      <c r="M39" s="265"/>
      <c r="N39" s="265"/>
      <c r="O39" s="265"/>
      <c r="P39" s="265"/>
      <c r="Q39" s="265"/>
      <c r="R39" s="265"/>
      <c r="S39" s="178"/>
      <c r="T39" s="266"/>
      <c r="U39" s="180"/>
      <c r="V39" s="266"/>
      <c r="W39" s="180"/>
      <c r="X39" s="266"/>
      <c r="Y39" s="172"/>
      <c r="Z39" s="172"/>
      <c r="AA39" s="172"/>
    </row>
    <row r="40" spans="1:27" x14ac:dyDescent="0.25">
      <c r="A40" s="321">
        <v>39</v>
      </c>
      <c r="B40" s="297">
        <v>12</v>
      </c>
      <c r="C40" s="170" t="s">
        <v>297</v>
      </c>
      <c r="D40" s="173" t="s">
        <v>262</v>
      </c>
      <c r="E40" s="262">
        <v>1</v>
      </c>
      <c r="F40" s="262">
        <v>1</v>
      </c>
      <c r="G40" s="313" t="s">
        <v>35</v>
      </c>
      <c r="H40" s="265" t="s">
        <v>42</v>
      </c>
      <c r="I40" s="175">
        <v>5</v>
      </c>
      <c r="J40" s="175" t="s">
        <v>5</v>
      </c>
      <c r="K40" s="265"/>
      <c r="L40" s="265"/>
      <c r="M40" s="265"/>
      <c r="N40" s="265"/>
      <c r="O40" s="265"/>
      <c r="P40" s="265"/>
      <c r="Q40" s="265"/>
      <c r="R40" s="265"/>
      <c r="S40" s="178"/>
      <c r="T40" s="266"/>
      <c r="U40" s="180"/>
      <c r="V40" s="266"/>
      <c r="W40" s="180"/>
      <c r="X40" s="266"/>
      <c r="Y40" s="172"/>
      <c r="Z40" s="172"/>
      <c r="AA40" s="172"/>
    </row>
    <row r="41" spans="1:27" x14ac:dyDescent="0.25">
      <c r="A41" s="321">
        <v>40</v>
      </c>
      <c r="B41" s="297">
        <v>12</v>
      </c>
      <c r="C41" s="170" t="s">
        <v>298</v>
      </c>
      <c r="D41" s="173" t="s">
        <v>262</v>
      </c>
      <c r="E41" s="262">
        <v>1</v>
      </c>
      <c r="F41" s="262">
        <v>1</v>
      </c>
      <c r="G41" s="313" t="s">
        <v>35</v>
      </c>
      <c r="H41" s="316" t="str">
        <f>""</f>
        <v/>
      </c>
      <c r="I41" s="175">
        <v>5</v>
      </c>
      <c r="J41" s="175" t="s">
        <v>6</v>
      </c>
      <c r="K41" s="265"/>
      <c r="L41" s="265"/>
      <c r="M41" s="265"/>
      <c r="N41" s="265"/>
      <c r="O41" s="265"/>
      <c r="P41" s="265"/>
      <c r="Q41" s="265"/>
      <c r="R41" s="265"/>
      <c r="S41" s="178"/>
      <c r="T41" s="266"/>
      <c r="U41" s="180"/>
      <c r="V41" s="266"/>
      <c r="W41" s="180"/>
      <c r="X41" s="266"/>
      <c r="Y41" s="172"/>
      <c r="Z41" s="172"/>
      <c r="AA41" s="172"/>
    </row>
    <row r="42" spans="1:27" x14ac:dyDescent="0.25">
      <c r="A42" s="321">
        <v>41</v>
      </c>
      <c r="B42" s="321">
        <v>13</v>
      </c>
      <c r="C42" s="264" t="s">
        <v>299</v>
      </c>
      <c r="D42" s="171" t="s">
        <v>268</v>
      </c>
      <c r="E42" s="178">
        <v>1</v>
      </c>
      <c r="F42" s="178">
        <v>1</v>
      </c>
      <c r="G42" s="223" t="s">
        <v>33</v>
      </c>
      <c r="H42" s="267" t="str">
        <f>""</f>
        <v/>
      </c>
      <c r="I42" s="223">
        <v>1</v>
      </c>
      <c r="J42" s="223" t="s">
        <v>4</v>
      </c>
      <c r="K42" s="223"/>
      <c r="L42" s="223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2"/>
      <c r="Z42" s="172"/>
      <c r="AA42" s="172"/>
    </row>
    <row r="43" spans="1:27" x14ac:dyDescent="0.25">
      <c r="A43" s="321">
        <v>42</v>
      </c>
      <c r="B43" s="320">
        <v>13</v>
      </c>
      <c r="C43" s="264" t="s">
        <v>300</v>
      </c>
      <c r="D43" s="171" t="s">
        <v>268</v>
      </c>
      <c r="E43" s="178">
        <v>1</v>
      </c>
      <c r="F43" s="178">
        <v>1</v>
      </c>
      <c r="G43" s="223" t="s">
        <v>33</v>
      </c>
      <c r="H43" s="267" t="str">
        <f>""</f>
        <v/>
      </c>
      <c r="I43" s="223">
        <v>1</v>
      </c>
      <c r="J43" s="223" t="s">
        <v>5</v>
      </c>
      <c r="K43" s="223"/>
      <c r="L43" s="223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2"/>
      <c r="Z43" s="172"/>
      <c r="AA43" s="172"/>
    </row>
    <row r="44" spans="1:27" x14ac:dyDescent="0.25">
      <c r="A44" s="321">
        <v>43</v>
      </c>
      <c r="B44" s="320">
        <v>13</v>
      </c>
      <c r="C44" s="264" t="s">
        <v>301</v>
      </c>
      <c r="D44" s="171" t="s">
        <v>268</v>
      </c>
      <c r="E44" s="178">
        <v>1</v>
      </c>
      <c r="F44" s="178">
        <v>1</v>
      </c>
      <c r="G44" s="223" t="s">
        <v>33</v>
      </c>
      <c r="H44" s="267" t="str">
        <f>""</f>
        <v/>
      </c>
      <c r="I44" s="223">
        <v>2</v>
      </c>
      <c r="J44" s="223" t="s">
        <v>5</v>
      </c>
      <c r="K44" s="223"/>
      <c r="L44" s="223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2"/>
      <c r="Z44" s="172"/>
      <c r="AA44" s="172"/>
    </row>
    <row r="45" spans="1:27" x14ac:dyDescent="0.25">
      <c r="A45" s="321">
        <v>44</v>
      </c>
      <c r="B45" s="320">
        <v>14</v>
      </c>
      <c r="C45" s="181" t="s">
        <v>302</v>
      </c>
      <c r="D45" s="253" t="s">
        <v>261</v>
      </c>
      <c r="E45" s="262">
        <v>1</v>
      </c>
      <c r="F45" s="262">
        <v>1</v>
      </c>
      <c r="G45" s="263" t="s">
        <v>32</v>
      </c>
      <c r="H45" s="316" t="str">
        <f>""</f>
        <v/>
      </c>
      <c r="I45" s="255">
        <v>2</v>
      </c>
      <c r="J45" s="255" t="s">
        <v>4</v>
      </c>
      <c r="K45" s="255"/>
      <c r="L45" s="255"/>
      <c r="M45" s="255"/>
      <c r="N45" s="255"/>
      <c r="O45" s="255"/>
      <c r="P45" s="255"/>
      <c r="Q45" s="255"/>
      <c r="R45" s="255"/>
      <c r="S45" s="139"/>
      <c r="T45" s="257"/>
      <c r="U45" s="139"/>
      <c r="V45" s="257"/>
      <c r="W45" s="139"/>
      <c r="X45" s="256"/>
      <c r="Y45" s="172"/>
      <c r="Z45" s="172"/>
      <c r="AA45" s="172"/>
    </row>
    <row r="46" spans="1:27" x14ac:dyDescent="0.25">
      <c r="A46" s="321">
        <v>45</v>
      </c>
      <c r="B46" s="321">
        <v>14</v>
      </c>
      <c r="C46" s="181" t="s">
        <v>303</v>
      </c>
      <c r="D46" s="253" t="s">
        <v>261</v>
      </c>
      <c r="E46" s="262">
        <v>1</v>
      </c>
      <c r="F46" s="262">
        <v>1</v>
      </c>
      <c r="G46" s="263" t="s">
        <v>32</v>
      </c>
      <c r="H46" s="316" t="str">
        <f>""</f>
        <v/>
      </c>
      <c r="I46" s="255">
        <v>1</v>
      </c>
      <c r="J46" s="255" t="s">
        <v>4</v>
      </c>
      <c r="K46" s="255"/>
      <c r="L46" s="255"/>
      <c r="M46" s="255"/>
      <c r="N46" s="255"/>
      <c r="O46" s="255"/>
      <c r="P46" s="255"/>
      <c r="Q46" s="255"/>
      <c r="R46" s="255"/>
      <c r="S46" s="139"/>
      <c r="T46" s="257"/>
      <c r="U46" s="139"/>
      <c r="V46" s="257"/>
      <c r="W46" s="139"/>
      <c r="X46" s="256"/>
      <c r="Y46" s="172"/>
      <c r="Z46" s="172"/>
      <c r="AA46" s="172"/>
    </row>
    <row r="47" spans="1:27" x14ac:dyDescent="0.25">
      <c r="A47" s="321">
        <v>46</v>
      </c>
      <c r="B47" s="321">
        <v>14</v>
      </c>
      <c r="C47" s="181" t="s">
        <v>304</v>
      </c>
      <c r="D47" s="253" t="s">
        <v>261</v>
      </c>
      <c r="E47" s="262">
        <v>1</v>
      </c>
      <c r="F47" s="262">
        <v>1</v>
      </c>
      <c r="G47" s="263" t="s">
        <v>31</v>
      </c>
      <c r="H47" s="316" t="str">
        <f>""</f>
        <v/>
      </c>
      <c r="I47" s="255">
        <v>2</v>
      </c>
      <c r="J47" s="255" t="s">
        <v>4</v>
      </c>
      <c r="K47" s="255"/>
      <c r="L47" s="255"/>
      <c r="M47" s="255"/>
      <c r="N47" s="255"/>
      <c r="O47" s="255"/>
      <c r="P47" s="255"/>
      <c r="Q47" s="255"/>
      <c r="R47" s="255"/>
      <c r="S47" s="139"/>
      <c r="T47" s="257"/>
      <c r="U47" s="139"/>
      <c r="V47" s="257"/>
      <c r="W47" s="139"/>
      <c r="X47" s="256"/>
      <c r="Y47" s="172"/>
      <c r="Z47" s="172"/>
      <c r="AA47" s="172"/>
    </row>
    <row r="48" spans="1:27" x14ac:dyDescent="0.25">
      <c r="A48" s="321">
        <v>47</v>
      </c>
      <c r="B48" s="321">
        <v>14</v>
      </c>
      <c r="C48" s="178" t="s">
        <v>305</v>
      </c>
      <c r="D48" s="253" t="s">
        <v>261</v>
      </c>
      <c r="E48" s="262">
        <v>1</v>
      </c>
      <c r="F48" s="262">
        <v>1</v>
      </c>
      <c r="G48" s="263" t="s">
        <v>31</v>
      </c>
      <c r="H48" s="255" t="s">
        <v>213</v>
      </c>
      <c r="I48" s="255">
        <v>3</v>
      </c>
      <c r="J48" s="255" t="s">
        <v>5</v>
      </c>
      <c r="K48" s="255"/>
      <c r="L48" s="255"/>
      <c r="M48" s="255"/>
      <c r="N48" s="255"/>
      <c r="O48" s="255"/>
      <c r="P48" s="255"/>
      <c r="Q48" s="255"/>
      <c r="R48" s="255"/>
      <c r="S48" s="139"/>
      <c r="T48" s="257"/>
      <c r="U48" s="139"/>
      <c r="V48" s="257"/>
      <c r="W48" s="139"/>
      <c r="X48" s="256"/>
      <c r="Y48" s="172"/>
      <c r="Z48" s="172"/>
      <c r="AA48" s="172"/>
    </row>
    <row r="49" spans="1:27" x14ac:dyDescent="0.25">
      <c r="A49" s="321">
        <v>48</v>
      </c>
      <c r="B49" s="320">
        <v>14</v>
      </c>
      <c r="C49" s="181" t="s">
        <v>306</v>
      </c>
      <c r="D49" s="253" t="s">
        <v>261</v>
      </c>
      <c r="E49" s="262">
        <v>1</v>
      </c>
      <c r="F49" s="262">
        <v>1</v>
      </c>
      <c r="G49" s="263" t="s">
        <v>31</v>
      </c>
      <c r="H49" s="255" t="s">
        <v>41</v>
      </c>
      <c r="I49" s="255">
        <v>2</v>
      </c>
      <c r="J49" s="255" t="s">
        <v>6</v>
      </c>
      <c r="K49" s="255"/>
      <c r="L49" s="255"/>
      <c r="M49" s="255"/>
      <c r="N49" s="255"/>
      <c r="O49" s="255"/>
      <c r="P49" s="255"/>
      <c r="Q49" s="255"/>
      <c r="R49" s="255"/>
      <c r="S49" s="139"/>
      <c r="T49" s="257"/>
      <c r="U49" s="139"/>
      <c r="V49" s="257"/>
      <c r="W49" s="139"/>
      <c r="X49" s="256"/>
      <c r="Y49" s="172"/>
      <c r="Z49" s="172"/>
      <c r="AA49" s="172"/>
    </row>
    <row r="50" spans="1:27" x14ac:dyDescent="0.25">
      <c r="A50" s="321">
        <v>49</v>
      </c>
      <c r="B50" s="320">
        <v>14</v>
      </c>
      <c r="C50" s="178" t="s">
        <v>311</v>
      </c>
      <c r="D50" s="253" t="s">
        <v>261</v>
      </c>
      <c r="E50" s="262">
        <v>1</v>
      </c>
      <c r="F50" s="262">
        <v>1</v>
      </c>
      <c r="G50" s="312" t="s">
        <v>31</v>
      </c>
      <c r="H50" s="255" t="s">
        <v>83</v>
      </c>
      <c r="I50" s="255">
        <v>5</v>
      </c>
      <c r="J50" s="255" t="s">
        <v>6</v>
      </c>
      <c r="K50" s="255"/>
      <c r="L50" s="255"/>
      <c r="M50" s="255"/>
      <c r="N50" s="255"/>
      <c r="O50" s="255"/>
      <c r="P50" s="255"/>
      <c r="Q50" s="255"/>
      <c r="R50" s="255"/>
      <c r="S50" s="139"/>
      <c r="T50" s="257"/>
      <c r="U50" s="139"/>
      <c r="V50" s="257"/>
      <c r="W50" s="139"/>
      <c r="X50" s="256"/>
      <c r="Y50" s="172"/>
      <c r="Z50" s="172"/>
      <c r="AA50" s="172"/>
    </row>
    <row r="51" spans="1:27" x14ac:dyDescent="0.25">
      <c r="A51" s="321">
        <v>50</v>
      </c>
      <c r="B51" s="320">
        <v>15</v>
      </c>
      <c r="C51" s="178" t="s">
        <v>312</v>
      </c>
      <c r="D51" s="171" t="s">
        <v>315</v>
      </c>
      <c r="E51" s="178">
        <v>1</v>
      </c>
      <c r="F51" s="178">
        <v>1</v>
      </c>
      <c r="G51" s="223" t="s">
        <v>87</v>
      </c>
      <c r="H51" s="267" t="str">
        <f>""</f>
        <v/>
      </c>
      <c r="I51" s="223">
        <v>2</v>
      </c>
      <c r="J51" s="223" t="s">
        <v>5</v>
      </c>
      <c r="K51" s="223"/>
      <c r="L51" s="223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2"/>
      <c r="Z51" s="172"/>
      <c r="AA51" s="172"/>
    </row>
    <row r="52" spans="1:27" x14ac:dyDescent="0.25">
      <c r="A52" s="321">
        <v>51</v>
      </c>
      <c r="B52" s="320">
        <v>15</v>
      </c>
      <c r="C52" s="178" t="s">
        <v>313</v>
      </c>
      <c r="D52" s="171" t="s">
        <v>315</v>
      </c>
      <c r="E52" s="178">
        <v>1</v>
      </c>
      <c r="F52" s="178">
        <v>1</v>
      </c>
      <c r="G52" s="223" t="s">
        <v>87</v>
      </c>
      <c r="H52" s="267" t="str">
        <f>""</f>
        <v/>
      </c>
      <c r="I52" s="223">
        <v>1</v>
      </c>
      <c r="J52" s="223" t="s">
        <v>6</v>
      </c>
      <c r="K52" s="223"/>
      <c r="L52" s="223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2"/>
      <c r="Z52" s="172"/>
      <c r="AA52" s="172"/>
    </row>
    <row r="53" spans="1:27" x14ac:dyDescent="0.25">
      <c r="A53" s="321">
        <v>52</v>
      </c>
      <c r="B53" s="320">
        <v>15</v>
      </c>
      <c r="C53" s="178" t="s">
        <v>314</v>
      </c>
      <c r="D53" s="171" t="s">
        <v>315</v>
      </c>
      <c r="E53" s="178">
        <v>1</v>
      </c>
      <c r="F53" s="178">
        <v>1</v>
      </c>
      <c r="G53" s="223" t="s">
        <v>87</v>
      </c>
      <c r="H53" s="267" t="str">
        <f>""</f>
        <v/>
      </c>
      <c r="I53" s="223">
        <v>1</v>
      </c>
      <c r="J53" s="223" t="s">
        <v>6</v>
      </c>
      <c r="K53" s="223"/>
      <c r="L53" s="223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2"/>
      <c r="Z53" s="172"/>
      <c r="AA53" s="172"/>
    </row>
    <row r="54" spans="1:27" x14ac:dyDescent="0.25">
      <c r="A54" s="321">
        <v>53</v>
      </c>
      <c r="B54" s="320">
        <v>16</v>
      </c>
      <c r="C54" s="181" t="s">
        <v>316</v>
      </c>
      <c r="D54" s="253" t="s">
        <v>265</v>
      </c>
      <c r="E54" s="262">
        <v>1</v>
      </c>
      <c r="F54" s="262">
        <v>1</v>
      </c>
      <c r="G54" s="263" t="s">
        <v>35</v>
      </c>
      <c r="H54" s="316" t="str">
        <f>""</f>
        <v/>
      </c>
      <c r="I54" s="255">
        <v>1</v>
      </c>
      <c r="J54" s="255" t="s">
        <v>4</v>
      </c>
      <c r="K54" s="255"/>
      <c r="L54" s="255"/>
      <c r="M54" s="255"/>
      <c r="N54" s="255"/>
      <c r="O54" s="255"/>
      <c r="P54" s="255"/>
      <c r="Q54" s="255"/>
      <c r="R54" s="255"/>
      <c r="S54" s="139"/>
      <c r="T54" s="257"/>
      <c r="U54" s="139"/>
      <c r="V54" s="257"/>
      <c r="W54" s="139"/>
      <c r="X54" s="256"/>
      <c r="Y54" s="172"/>
      <c r="Z54" s="172"/>
      <c r="AA54" s="172"/>
    </row>
    <row r="55" spans="1:27" x14ac:dyDescent="0.25">
      <c r="A55" s="321">
        <v>54</v>
      </c>
      <c r="B55" s="320">
        <v>16</v>
      </c>
      <c r="C55" s="181" t="s">
        <v>317</v>
      </c>
      <c r="D55" s="253" t="s">
        <v>265</v>
      </c>
      <c r="E55" s="262">
        <v>1</v>
      </c>
      <c r="F55" s="262">
        <v>1</v>
      </c>
      <c r="G55" s="263" t="s">
        <v>186</v>
      </c>
      <c r="H55" s="316" t="str">
        <f>""</f>
        <v/>
      </c>
      <c r="I55" s="255">
        <v>1</v>
      </c>
      <c r="J55" s="255" t="s">
        <v>4</v>
      </c>
      <c r="K55" s="255"/>
      <c r="L55" s="255"/>
      <c r="M55" s="255"/>
      <c r="N55" s="255"/>
      <c r="O55" s="255"/>
      <c r="P55" s="255"/>
      <c r="Q55" s="255"/>
      <c r="R55" s="255"/>
      <c r="S55" s="139"/>
      <c r="T55" s="257"/>
      <c r="U55" s="139"/>
      <c r="V55" s="257"/>
      <c r="W55" s="139"/>
      <c r="X55" s="256"/>
      <c r="Y55" s="172"/>
      <c r="Z55" s="172"/>
      <c r="AA55" s="172"/>
    </row>
    <row r="56" spans="1:27" x14ac:dyDescent="0.25">
      <c r="A56" s="321">
        <v>55</v>
      </c>
      <c r="B56" s="320">
        <v>16</v>
      </c>
      <c r="C56" s="181" t="s">
        <v>318</v>
      </c>
      <c r="D56" s="253" t="s">
        <v>265</v>
      </c>
      <c r="E56" s="262">
        <v>1</v>
      </c>
      <c r="F56" s="262">
        <v>1</v>
      </c>
      <c r="G56" s="263" t="s">
        <v>186</v>
      </c>
      <c r="H56" s="316" t="str">
        <f>""</f>
        <v/>
      </c>
      <c r="I56" s="255">
        <v>2</v>
      </c>
      <c r="J56" s="255" t="s">
        <v>5</v>
      </c>
      <c r="K56" s="255"/>
      <c r="L56" s="255"/>
      <c r="M56" s="255"/>
      <c r="N56" s="255"/>
      <c r="O56" s="255"/>
      <c r="P56" s="255"/>
      <c r="Q56" s="255"/>
      <c r="R56" s="255"/>
      <c r="S56" s="139"/>
      <c r="T56" s="257"/>
      <c r="U56" s="139"/>
      <c r="V56" s="257"/>
      <c r="W56" s="139"/>
      <c r="X56" s="256"/>
      <c r="Y56" s="172"/>
      <c r="Z56" s="172"/>
      <c r="AA56" s="172"/>
    </row>
    <row r="57" spans="1:27" x14ac:dyDescent="0.25">
      <c r="A57" s="321">
        <v>56</v>
      </c>
      <c r="B57" s="320">
        <v>16</v>
      </c>
      <c r="C57" s="181" t="s">
        <v>319</v>
      </c>
      <c r="D57" s="253" t="s">
        <v>265</v>
      </c>
      <c r="E57" s="262">
        <v>1</v>
      </c>
      <c r="F57" s="262">
        <v>1</v>
      </c>
      <c r="G57" s="263" t="s">
        <v>209</v>
      </c>
      <c r="H57" s="255" t="s">
        <v>35</v>
      </c>
      <c r="I57" s="255">
        <v>2</v>
      </c>
      <c r="J57" s="255" t="s">
        <v>6</v>
      </c>
      <c r="K57" s="255"/>
      <c r="L57" s="255"/>
      <c r="M57" s="255"/>
      <c r="N57" s="255"/>
      <c r="O57" s="255"/>
      <c r="P57" s="255"/>
      <c r="Q57" s="255"/>
      <c r="R57" s="255"/>
      <c r="S57" s="139"/>
      <c r="T57" s="257"/>
      <c r="U57" s="139"/>
      <c r="V57" s="257"/>
      <c r="W57" s="139"/>
      <c r="X57" s="256"/>
      <c r="Y57" s="172"/>
      <c r="Z57" s="172"/>
      <c r="AA57" s="172"/>
    </row>
    <row r="58" spans="1:27" x14ac:dyDescent="0.25">
      <c r="A58" s="321">
        <v>57</v>
      </c>
      <c r="B58" s="320">
        <v>16</v>
      </c>
      <c r="C58" s="181" t="s">
        <v>320</v>
      </c>
      <c r="D58" s="253" t="s">
        <v>265</v>
      </c>
      <c r="E58" s="262">
        <v>1</v>
      </c>
      <c r="F58" s="262">
        <v>1</v>
      </c>
      <c r="G58" s="263" t="s">
        <v>36</v>
      </c>
      <c r="H58" s="255" t="s">
        <v>209</v>
      </c>
      <c r="I58" s="255">
        <v>2</v>
      </c>
      <c r="J58" s="255" t="s">
        <v>6</v>
      </c>
      <c r="K58" s="255"/>
      <c r="L58" s="255"/>
      <c r="M58" s="255"/>
      <c r="N58" s="255"/>
      <c r="O58" s="255"/>
      <c r="P58" s="255"/>
      <c r="Q58" s="255"/>
      <c r="R58" s="255"/>
      <c r="S58" s="139"/>
      <c r="T58" s="257"/>
      <c r="U58" s="139"/>
      <c r="V58" s="257"/>
      <c r="W58" s="139"/>
      <c r="X58" s="256"/>
      <c r="Y58" s="172"/>
      <c r="Z58" s="172"/>
      <c r="AA58" s="172"/>
    </row>
    <row r="59" spans="1:27" x14ac:dyDescent="0.25">
      <c r="A59" s="321">
        <v>58</v>
      </c>
      <c r="B59" s="320">
        <v>17</v>
      </c>
      <c r="C59" s="181" t="s">
        <v>273</v>
      </c>
      <c r="D59" s="253" t="s">
        <v>264</v>
      </c>
      <c r="E59" s="262">
        <v>1</v>
      </c>
      <c r="F59" s="262">
        <v>1</v>
      </c>
      <c r="G59" s="263" t="s">
        <v>39</v>
      </c>
      <c r="H59" s="316" t="str">
        <f>""</f>
        <v/>
      </c>
      <c r="I59" s="255">
        <v>1</v>
      </c>
      <c r="J59" s="255" t="s">
        <v>6</v>
      </c>
      <c r="K59" s="255"/>
      <c r="L59" s="255"/>
      <c r="M59" s="255"/>
      <c r="N59" s="255"/>
      <c r="O59" s="255"/>
      <c r="P59" s="255"/>
      <c r="Q59" s="255"/>
      <c r="R59" s="255"/>
      <c r="S59" s="139"/>
      <c r="T59" s="257"/>
      <c r="U59" s="139"/>
      <c r="V59" s="257"/>
      <c r="W59" s="139"/>
      <c r="X59" s="256"/>
      <c r="Y59" s="172"/>
      <c r="Z59" s="172"/>
      <c r="AA59" s="172"/>
    </row>
    <row r="60" spans="1:27" x14ac:dyDescent="0.25">
      <c r="A60" s="321">
        <v>59</v>
      </c>
      <c r="B60" s="320">
        <v>17</v>
      </c>
      <c r="C60" s="181" t="s">
        <v>274</v>
      </c>
      <c r="D60" s="253" t="s">
        <v>264</v>
      </c>
      <c r="E60" s="262">
        <v>1</v>
      </c>
      <c r="F60" s="262">
        <v>1</v>
      </c>
      <c r="G60" s="263" t="s">
        <v>39</v>
      </c>
      <c r="H60" s="316" t="str">
        <f>""</f>
        <v/>
      </c>
      <c r="I60" s="255">
        <v>2</v>
      </c>
      <c r="J60" s="255" t="s">
        <v>6</v>
      </c>
      <c r="K60" s="255"/>
      <c r="L60" s="255"/>
      <c r="M60" s="255"/>
      <c r="N60" s="255"/>
      <c r="O60" s="255"/>
      <c r="P60" s="255"/>
      <c r="Q60" s="255"/>
      <c r="R60" s="255"/>
      <c r="S60" s="139"/>
      <c r="T60" s="257"/>
      <c r="U60" s="139"/>
      <c r="V60" s="257"/>
      <c r="W60" s="139"/>
      <c r="X60" s="256"/>
      <c r="Y60" s="172"/>
      <c r="Z60" s="172"/>
      <c r="AA60" s="172"/>
    </row>
    <row r="61" spans="1:27" x14ac:dyDescent="0.25">
      <c r="A61" s="321">
        <v>60</v>
      </c>
      <c r="B61" s="321">
        <v>17</v>
      </c>
      <c r="C61" s="181" t="s">
        <v>275</v>
      </c>
      <c r="D61" s="253" t="s">
        <v>264</v>
      </c>
      <c r="E61" s="262">
        <v>1</v>
      </c>
      <c r="F61" s="262">
        <v>1</v>
      </c>
      <c r="G61" s="263" t="s">
        <v>39</v>
      </c>
      <c r="H61" s="316" t="str">
        <f>""</f>
        <v/>
      </c>
      <c r="I61" s="255">
        <v>2</v>
      </c>
      <c r="J61" s="255" t="s">
        <v>6</v>
      </c>
      <c r="K61" s="255"/>
      <c r="L61" s="255"/>
      <c r="M61" s="255"/>
      <c r="N61" s="255"/>
      <c r="O61" s="255"/>
      <c r="P61" s="255"/>
      <c r="Q61" s="255"/>
      <c r="R61" s="255"/>
      <c r="S61" s="139"/>
      <c r="T61" s="257"/>
      <c r="U61" s="139"/>
      <c r="V61" s="257"/>
      <c r="W61" s="139"/>
      <c r="X61" s="256"/>
      <c r="Y61" s="172"/>
      <c r="Z61" s="172"/>
      <c r="AA61" s="172"/>
    </row>
    <row r="62" spans="1:27" x14ac:dyDescent="0.25">
      <c r="A62" s="311">
        <v>61</v>
      </c>
      <c r="B62" s="321"/>
      <c r="C62" s="181"/>
      <c r="D62" s="253"/>
      <c r="E62" s="262"/>
      <c r="F62" s="262"/>
      <c r="G62" s="263"/>
      <c r="H62" s="316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139"/>
      <c r="T62" s="257"/>
      <c r="U62" s="139"/>
      <c r="V62" s="257"/>
      <c r="W62" s="139"/>
      <c r="X62" s="256"/>
      <c r="Y62" s="172"/>
      <c r="Z62" s="172"/>
      <c r="AA62" s="172"/>
    </row>
    <row r="63" spans="1:27" x14ac:dyDescent="0.25">
      <c r="A63" s="311">
        <v>62</v>
      </c>
      <c r="B63" s="320"/>
      <c r="C63" s="178"/>
      <c r="D63" s="171"/>
      <c r="E63" s="178"/>
      <c r="F63" s="178"/>
      <c r="G63" s="223"/>
      <c r="H63" s="267"/>
      <c r="I63" s="223"/>
      <c r="J63" s="223"/>
      <c r="K63" s="223"/>
      <c r="L63" s="223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2"/>
      <c r="Z63" s="172"/>
      <c r="AA63" s="172"/>
    </row>
    <row r="64" spans="1:27" x14ac:dyDescent="0.25">
      <c r="A64" s="311">
        <v>63</v>
      </c>
      <c r="B64" s="320"/>
      <c r="C64" s="178"/>
      <c r="D64" s="171"/>
      <c r="E64" s="178"/>
      <c r="F64" s="178"/>
      <c r="G64" s="223"/>
      <c r="H64" s="267"/>
      <c r="I64" s="223"/>
      <c r="J64" s="223"/>
      <c r="K64" s="223"/>
      <c r="L64" s="223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2"/>
      <c r="Z64" s="172"/>
      <c r="AA64" s="172"/>
    </row>
    <row r="65" spans="1:27" x14ac:dyDescent="0.25">
      <c r="A65" s="311">
        <v>64</v>
      </c>
      <c r="B65" s="320"/>
      <c r="C65" s="178"/>
      <c r="D65" s="171"/>
      <c r="E65" s="178"/>
      <c r="F65" s="178"/>
      <c r="G65" s="223"/>
      <c r="H65" s="267"/>
      <c r="I65" s="223"/>
      <c r="J65" s="223"/>
      <c r="K65" s="223"/>
      <c r="L65" s="223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2"/>
      <c r="Z65" s="172"/>
      <c r="AA65" s="172"/>
    </row>
    <row r="66" spans="1:27" x14ac:dyDescent="0.25">
      <c r="A66" s="311">
        <v>65</v>
      </c>
      <c r="B66" s="320"/>
      <c r="C66" s="178"/>
      <c r="D66" s="171"/>
      <c r="E66" s="178"/>
      <c r="F66" s="178"/>
      <c r="G66" s="223"/>
      <c r="H66" s="267"/>
      <c r="I66" s="223"/>
      <c r="J66" s="223"/>
      <c r="K66" s="223"/>
      <c r="L66" s="223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2"/>
      <c r="Z66" s="172"/>
      <c r="AA66" s="172"/>
    </row>
    <row r="67" spans="1:27" x14ac:dyDescent="0.25">
      <c r="A67" s="315">
        <v>66</v>
      </c>
      <c r="B67" s="317"/>
      <c r="C67" s="178"/>
      <c r="D67" s="171"/>
      <c r="E67" s="178"/>
      <c r="F67" s="178"/>
      <c r="G67" s="223"/>
      <c r="H67" s="267"/>
      <c r="I67" s="223"/>
      <c r="J67" s="223"/>
      <c r="K67" s="223"/>
      <c r="L67" s="223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2"/>
      <c r="Z67" s="172"/>
      <c r="AA67" s="172"/>
    </row>
    <row r="68" spans="1:27" x14ac:dyDescent="0.25">
      <c r="A68" s="241">
        <v>67</v>
      </c>
      <c r="B68" s="317"/>
      <c r="C68" s="178"/>
      <c r="D68" s="171"/>
      <c r="E68" s="178"/>
      <c r="F68" s="178"/>
      <c r="G68" s="223"/>
      <c r="H68" s="267"/>
      <c r="I68" s="223"/>
      <c r="J68" s="223"/>
      <c r="K68" s="223"/>
      <c r="L68" s="223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2"/>
      <c r="Z68" s="172"/>
      <c r="AA68" s="172"/>
    </row>
    <row r="69" spans="1:27" x14ac:dyDescent="0.25">
      <c r="A69" s="310">
        <v>68</v>
      </c>
      <c r="C69" s="178"/>
      <c r="D69" s="171"/>
      <c r="E69" s="178"/>
      <c r="F69" s="178"/>
      <c r="G69" s="223"/>
      <c r="H69" s="267"/>
      <c r="I69" s="223"/>
      <c r="J69" s="223"/>
      <c r="K69" s="223"/>
      <c r="L69" s="223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2"/>
      <c r="Z69" s="172"/>
      <c r="AA69" s="172"/>
    </row>
    <row r="70" spans="1:27" x14ac:dyDescent="0.25">
      <c r="A70" s="310">
        <v>69</v>
      </c>
      <c r="C70" s="178"/>
      <c r="D70" s="171"/>
      <c r="E70" s="178"/>
      <c r="F70" s="178"/>
      <c r="G70" s="223"/>
      <c r="H70" s="267"/>
      <c r="I70" s="223"/>
      <c r="J70" s="223"/>
      <c r="K70" s="223"/>
      <c r="L70" s="223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2"/>
      <c r="Z70" s="172"/>
      <c r="AA70" s="172"/>
    </row>
    <row r="71" spans="1:27" x14ac:dyDescent="0.25">
      <c r="A71" s="310">
        <v>70</v>
      </c>
      <c r="C71" s="178"/>
      <c r="D71" s="171"/>
      <c r="E71" s="178"/>
      <c r="F71" s="178"/>
      <c r="G71" s="223"/>
      <c r="H71" s="267"/>
      <c r="I71" s="223"/>
      <c r="J71" s="223"/>
      <c r="K71" s="223"/>
      <c r="L71" s="223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2"/>
      <c r="Z71" s="172"/>
      <c r="AA71" s="172"/>
    </row>
    <row r="72" spans="1:27" x14ac:dyDescent="0.25">
      <c r="A72" s="310">
        <v>71</v>
      </c>
      <c r="C72" s="178"/>
      <c r="D72" s="171"/>
      <c r="E72" s="178"/>
      <c r="F72" s="178"/>
      <c r="G72" s="223"/>
      <c r="H72" s="267"/>
      <c r="I72" s="223"/>
      <c r="J72" s="223"/>
      <c r="K72" s="223"/>
      <c r="L72" s="223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2"/>
      <c r="Z72" s="172"/>
      <c r="AA72" s="172"/>
    </row>
    <row r="73" spans="1:27" x14ac:dyDescent="0.25">
      <c r="A73" s="310">
        <v>72</v>
      </c>
      <c r="C73" s="178"/>
      <c r="D73" s="171"/>
      <c r="E73" s="178"/>
      <c r="F73" s="178"/>
      <c r="G73" s="223"/>
      <c r="H73" s="267"/>
      <c r="I73" s="223"/>
      <c r="J73" s="223"/>
      <c r="K73" s="223"/>
      <c r="L73" s="223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2"/>
      <c r="Z73" s="172"/>
      <c r="AA73" s="172"/>
    </row>
    <row r="74" spans="1:27" x14ac:dyDescent="0.25">
      <c r="A74" s="310">
        <v>73</v>
      </c>
      <c r="C74" s="178"/>
      <c r="D74" s="171"/>
      <c r="E74" s="178"/>
      <c r="F74" s="178"/>
      <c r="G74" s="223"/>
      <c r="H74" s="267"/>
      <c r="I74" s="223"/>
      <c r="J74" s="223"/>
      <c r="K74" s="223"/>
      <c r="L74" s="223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2"/>
      <c r="Z74" s="172"/>
      <c r="AA74" s="172"/>
    </row>
    <row r="75" spans="1:27" x14ac:dyDescent="0.25">
      <c r="A75" s="310">
        <v>74</v>
      </c>
      <c r="C75" s="178"/>
      <c r="D75" s="171"/>
      <c r="E75" s="178"/>
      <c r="F75" s="178"/>
      <c r="G75" s="223"/>
      <c r="H75" s="267"/>
      <c r="I75" s="223"/>
      <c r="J75" s="223"/>
      <c r="K75" s="223"/>
      <c r="L75" s="223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2"/>
      <c r="Z75" s="172"/>
      <c r="AA75" s="172"/>
    </row>
    <row r="76" spans="1:27" x14ac:dyDescent="0.25">
      <c r="A76" s="310">
        <v>75</v>
      </c>
      <c r="C76" s="170"/>
      <c r="D76" s="253"/>
      <c r="E76" s="262"/>
      <c r="F76" s="262"/>
      <c r="G76" s="263"/>
      <c r="H76" s="316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139"/>
      <c r="T76" s="257"/>
      <c r="U76" s="139"/>
      <c r="V76" s="257"/>
      <c r="W76" s="139"/>
      <c r="X76" s="256"/>
      <c r="Y76" s="172"/>
      <c r="Z76" s="172"/>
      <c r="AA76" s="172"/>
    </row>
    <row r="77" spans="1:27" x14ac:dyDescent="0.25">
      <c r="A77" s="310">
        <v>76</v>
      </c>
      <c r="C77" s="177"/>
      <c r="D77" s="253"/>
      <c r="E77" s="262"/>
      <c r="F77" s="262"/>
      <c r="G77" s="263"/>
      <c r="H77" s="316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139"/>
      <c r="T77" s="257"/>
      <c r="U77" s="139"/>
      <c r="V77" s="257"/>
      <c r="W77" s="139"/>
      <c r="X77" s="256"/>
      <c r="Y77" s="172"/>
      <c r="Z77" s="172"/>
      <c r="AA77" s="172"/>
    </row>
    <row r="78" spans="1:27" x14ac:dyDescent="0.25">
      <c r="A78" s="310">
        <v>77</v>
      </c>
      <c r="C78" s="170"/>
      <c r="D78" s="253"/>
      <c r="E78" s="262"/>
      <c r="F78" s="262"/>
      <c r="G78" s="263"/>
      <c r="H78" s="316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139"/>
      <c r="T78" s="257"/>
      <c r="U78" s="139"/>
      <c r="V78" s="257"/>
      <c r="W78" s="139"/>
      <c r="X78" s="256"/>
      <c r="Y78" s="172"/>
      <c r="Z78" s="172"/>
      <c r="AA78" s="172"/>
    </row>
    <row r="79" spans="1:27" x14ac:dyDescent="0.25">
      <c r="A79" s="310">
        <v>78</v>
      </c>
      <c r="C79" s="170"/>
      <c r="D79" s="253"/>
      <c r="E79" s="262"/>
      <c r="F79" s="262"/>
      <c r="G79" s="263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139"/>
      <c r="T79" s="257"/>
      <c r="U79" s="139"/>
      <c r="V79" s="257"/>
      <c r="W79" s="139"/>
      <c r="X79" s="256"/>
      <c r="Y79" s="172"/>
      <c r="Z79" s="172"/>
      <c r="AA79" s="172"/>
    </row>
    <row r="80" spans="1:27" x14ac:dyDescent="0.25">
      <c r="C80" s="172"/>
      <c r="D80" s="172"/>
      <c r="E80" s="172"/>
      <c r="F80" s="172"/>
      <c r="G80" s="308"/>
      <c r="H80" s="309" t="str">
        <f>""</f>
        <v/>
      </c>
      <c r="I80" s="308"/>
      <c r="J80" s="308"/>
      <c r="K80" s="308"/>
      <c r="L80" s="308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3:27" x14ac:dyDescent="0.25">
      <c r="C81" s="172"/>
      <c r="D81" s="172"/>
      <c r="E81" s="172"/>
      <c r="F81" s="172"/>
      <c r="G81" s="308"/>
      <c r="H81" s="309" t="str">
        <f>""</f>
        <v/>
      </c>
      <c r="I81" s="308"/>
      <c r="J81" s="308"/>
      <c r="K81" s="308"/>
      <c r="L81" s="308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3:27" x14ac:dyDescent="0.25">
      <c r="C82" s="172"/>
      <c r="D82" s="172"/>
      <c r="E82" s="172"/>
      <c r="F82" s="172"/>
      <c r="G82" s="308"/>
      <c r="H82" s="309" t="str">
        <f>""</f>
        <v/>
      </c>
      <c r="I82" s="308"/>
      <c r="J82" s="308"/>
      <c r="K82" s="308"/>
      <c r="L82" s="308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3:27" x14ac:dyDescent="0.25">
      <c r="C83" s="172"/>
      <c r="D83" s="172"/>
      <c r="E83" s="172"/>
      <c r="F83" s="172"/>
      <c r="G83" s="308"/>
      <c r="H83" s="309" t="str">
        <f>""</f>
        <v/>
      </c>
      <c r="I83" s="308"/>
      <c r="J83" s="308"/>
      <c r="K83" s="308"/>
      <c r="L83" s="308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3:27" x14ac:dyDescent="0.25">
      <c r="C84" s="172"/>
      <c r="D84" s="172"/>
      <c r="E84" s="172"/>
      <c r="F84" s="172"/>
      <c r="G84" s="308"/>
      <c r="H84" s="309" t="str">
        <f>""</f>
        <v/>
      </c>
      <c r="I84" s="308"/>
      <c r="J84" s="308"/>
      <c r="K84" s="308"/>
      <c r="L84" s="308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3:27" x14ac:dyDescent="0.25">
      <c r="C85" s="172"/>
      <c r="D85" s="172"/>
      <c r="E85" s="172"/>
      <c r="F85" s="172"/>
      <c r="G85" s="308"/>
      <c r="H85" s="309" t="str">
        <f>""</f>
        <v/>
      </c>
      <c r="I85" s="308"/>
      <c r="J85" s="308"/>
      <c r="K85" s="308"/>
      <c r="L85" s="308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3:27" x14ac:dyDescent="0.25">
      <c r="C86" s="172"/>
      <c r="D86" s="172"/>
      <c r="E86" s="172"/>
      <c r="F86" s="172"/>
      <c r="G86" s="308"/>
      <c r="H86" s="308"/>
      <c r="I86" s="308"/>
      <c r="J86" s="308"/>
      <c r="K86" s="308"/>
      <c r="L86" s="308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3:27" x14ac:dyDescent="0.25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3:27" x14ac:dyDescent="0.25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3:27" x14ac:dyDescent="0.25"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3:27" x14ac:dyDescent="0.25"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</sheetData>
  <sortState ref="B2:X10">
    <sortCondition ref="B2"/>
  </sortState>
  <customSheetViews>
    <customSheetView guid="{722E5DE9-4CBF-4938-8236-90C8B78E331F}">
      <pane ySplit="1" topLeftCell="A32" activePane="bottomLeft" state="frozen"/>
      <selection pane="bottomLeft" activeCell="H63" sqref="H6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dataValidations count="1">
    <dataValidation type="list" allowBlank="1" showInputMessage="1" showErrorMessage="1" sqref="J76:J79 J2:J20 J22:J53">
      <formula1>"E,C,A"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tabColor rgb="FF00B050"/>
    <pageSetUpPr fitToPage="1"/>
  </sheetPr>
  <dimension ref="A1:BK119"/>
  <sheetViews>
    <sheetView topLeftCell="A43" zoomScale="90" zoomScaleNormal="90" workbookViewId="0">
      <selection activeCell="F20" sqref="F20"/>
    </sheetView>
  </sheetViews>
  <sheetFormatPr defaultRowHeight="15" x14ac:dyDescent="0.25"/>
  <cols>
    <col min="1" max="1" width="4.5703125" style="16" customWidth="1"/>
    <col min="2" max="2" width="5" bestFit="1" customWidth="1"/>
    <col min="3" max="3" width="9.140625" customWidth="1"/>
    <col min="4" max="5" width="3.7109375" bestFit="1" customWidth="1"/>
    <col min="6" max="6" width="4.5703125" bestFit="1" customWidth="1"/>
    <col min="7" max="7" width="5.7109375" bestFit="1" customWidth="1"/>
    <col min="8" max="9" width="3.7109375" bestFit="1" customWidth="1"/>
    <col min="10" max="10" width="3.7109375" customWidth="1"/>
    <col min="11" max="11" width="6" bestFit="1" customWidth="1"/>
    <col min="12" max="12" width="6" customWidth="1"/>
    <col min="13" max="19" width="3.140625" bestFit="1" customWidth="1"/>
    <col min="20" max="20" width="5.42578125" bestFit="1" customWidth="1"/>
    <col min="21" max="21" width="3.140625" bestFit="1" customWidth="1"/>
    <col min="22" max="22" width="5" bestFit="1" customWidth="1"/>
    <col min="23" max="23" width="5" customWidth="1"/>
    <col min="24" max="24" width="5" bestFit="1" customWidth="1"/>
    <col min="25" max="25" width="5" customWidth="1"/>
    <col min="26" max="26" width="5" bestFit="1" customWidth="1"/>
    <col min="27" max="27" width="3.7109375" customWidth="1"/>
    <col min="28" max="28" width="2.7109375" customWidth="1"/>
    <col min="29" max="29" width="6.42578125" bestFit="1" customWidth="1"/>
    <col min="30" max="47" width="3.5703125" customWidth="1"/>
    <col min="48" max="48" width="3.5703125" style="270" customWidth="1"/>
    <col min="49" max="62" width="3.5703125" customWidth="1"/>
  </cols>
  <sheetData>
    <row r="1" spans="1:63" x14ac:dyDescent="0.2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63" ht="15.75" thickBot="1" x14ac:dyDescent="0.3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BH2" s="59"/>
      <c r="BI2" s="59"/>
      <c r="BJ2" s="59"/>
    </row>
    <row r="3" spans="1:63" ht="15.75" customHeight="1" thickBot="1" x14ac:dyDescent="0.3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23"/>
      <c r="AD3" s="24"/>
      <c r="AE3" s="24"/>
      <c r="AF3" s="25" t="s">
        <v>57</v>
      </c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85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6"/>
      <c r="BI3" s="27"/>
      <c r="BJ3" s="27"/>
      <c r="BK3" s="57"/>
    </row>
    <row r="4" spans="1:63" ht="15.75" customHeight="1" thickBot="1" x14ac:dyDescent="0.3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28" t="s">
        <v>58</v>
      </c>
      <c r="AD4" s="434" t="s">
        <v>59</v>
      </c>
      <c r="AE4" s="435"/>
      <c r="AF4" s="436"/>
      <c r="AG4" s="407" t="s">
        <v>60</v>
      </c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37"/>
      <c r="AV4" s="286"/>
      <c r="AW4" s="29"/>
      <c r="AX4" s="29"/>
      <c r="AY4" s="30" t="s">
        <v>61</v>
      </c>
      <c r="AZ4" s="30"/>
      <c r="BA4" s="30"/>
      <c r="BB4" s="29"/>
      <c r="BC4" s="29"/>
      <c r="BD4" s="29"/>
      <c r="BE4" s="29"/>
      <c r="BF4" s="29"/>
      <c r="BG4" s="29"/>
      <c r="BH4" s="29"/>
      <c r="BI4" s="29"/>
      <c r="BJ4" s="31"/>
    </row>
    <row r="5" spans="1:63" ht="15.7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32"/>
      <c r="AD5" s="32"/>
      <c r="AE5" s="32"/>
      <c r="AF5" s="32"/>
      <c r="AG5" s="32"/>
      <c r="AH5" s="33" t="s">
        <v>62</v>
      </c>
      <c r="AI5" s="32"/>
      <c r="AJ5" s="32"/>
      <c r="AK5" s="32"/>
      <c r="AL5" s="32"/>
      <c r="AM5" s="32"/>
      <c r="AN5" s="32"/>
      <c r="AO5" s="33" t="s">
        <v>63</v>
      </c>
      <c r="AP5" s="32"/>
      <c r="AQ5" s="32"/>
      <c r="AR5" s="32"/>
      <c r="AS5" s="32"/>
      <c r="AT5" s="32"/>
      <c r="AU5" s="32"/>
      <c r="AV5" s="386" t="s">
        <v>64</v>
      </c>
      <c r="AW5" s="387"/>
      <c r="AX5" s="412"/>
      <c r="AY5" s="417" t="s">
        <v>65</v>
      </c>
      <c r="AZ5" s="387"/>
      <c r="BA5" s="404"/>
      <c r="BB5" s="386" t="s">
        <v>66</v>
      </c>
      <c r="BC5" s="387"/>
      <c r="BD5" s="404"/>
      <c r="BE5" s="386" t="s">
        <v>67</v>
      </c>
      <c r="BF5" s="387"/>
      <c r="BG5" s="404"/>
      <c r="BH5" s="386" t="s">
        <v>68</v>
      </c>
      <c r="BI5" s="387"/>
      <c r="BJ5" s="404"/>
    </row>
    <row r="6" spans="1:63" ht="15.75" x14ac:dyDescent="0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32"/>
      <c r="AD6" s="32"/>
      <c r="AE6" s="32"/>
      <c r="AF6" s="32"/>
      <c r="AG6" s="32"/>
      <c r="AH6" s="33" t="s">
        <v>69</v>
      </c>
      <c r="AI6" s="32"/>
      <c r="AJ6" s="32"/>
      <c r="AK6" s="32"/>
      <c r="AL6" s="32"/>
      <c r="AM6" s="32"/>
      <c r="AN6" s="32"/>
      <c r="AO6" s="33" t="s">
        <v>182</v>
      </c>
      <c r="AP6" s="32"/>
      <c r="AQ6" s="32"/>
      <c r="AR6" s="32"/>
      <c r="AS6" s="32"/>
      <c r="AT6" s="32"/>
      <c r="AU6" s="32"/>
      <c r="AV6" s="438"/>
      <c r="AW6" s="390"/>
      <c r="AX6" s="414"/>
      <c r="AY6" s="418"/>
      <c r="AZ6" s="390"/>
      <c r="BA6" s="405"/>
      <c r="BB6" s="389"/>
      <c r="BC6" s="390"/>
      <c r="BD6" s="405"/>
      <c r="BE6" s="389"/>
      <c r="BF6" s="390"/>
      <c r="BG6" s="405"/>
      <c r="BH6" s="389"/>
      <c r="BI6" s="390"/>
      <c r="BJ6" s="405"/>
    </row>
    <row r="7" spans="1:63" ht="15.75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32"/>
      <c r="AD7" s="32"/>
      <c r="AE7" s="32"/>
      <c r="AF7" s="32"/>
      <c r="AG7" s="32"/>
      <c r="AH7" s="33" t="s">
        <v>70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438"/>
      <c r="AW7" s="390"/>
      <c r="AX7" s="414"/>
      <c r="AY7" s="418"/>
      <c r="AZ7" s="390"/>
      <c r="BA7" s="405"/>
      <c r="BB7" s="389"/>
      <c r="BC7" s="390"/>
      <c r="BD7" s="405"/>
      <c r="BE7" s="389"/>
      <c r="BF7" s="390"/>
      <c r="BG7" s="405"/>
      <c r="BH7" s="389"/>
      <c r="BI7" s="390"/>
      <c r="BJ7" s="405"/>
    </row>
    <row r="8" spans="1:63" ht="15.75" x14ac:dyDescent="0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32"/>
      <c r="AD8" s="395" t="s">
        <v>4</v>
      </c>
      <c r="AE8" s="395" t="s">
        <v>5</v>
      </c>
      <c r="AF8" s="395" t="s">
        <v>6</v>
      </c>
      <c r="AG8" s="377" t="s">
        <v>29</v>
      </c>
      <c r="AH8" s="373"/>
      <c r="AI8" s="376"/>
      <c r="AJ8" s="377" t="s">
        <v>71</v>
      </c>
      <c r="AK8" s="373"/>
      <c r="AL8" s="376"/>
      <c r="AM8" s="377" t="s">
        <v>72</v>
      </c>
      <c r="AN8" s="373"/>
      <c r="AO8" s="376"/>
      <c r="AP8" s="377" t="s">
        <v>90</v>
      </c>
      <c r="AQ8" s="373"/>
      <c r="AR8" s="376"/>
      <c r="AS8" s="377" t="s">
        <v>73</v>
      </c>
      <c r="AT8" s="373"/>
      <c r="AU8" s="373"/>
      <c r="AV8" s="439"/>
      <c r="AW8" s="393"/>
      <c r="AX8" s="416"/>
      <c r="AY8" s="419"/>
      <c r="AZ8" s="393"/>
      <c r="BA8" s="406"/>
      <c r="BB8" s="392"/>
      <c r="BC8" s="393"/>
      <c r="BD8" s="406"/>
      <c r="BE8" s="392"/>
      <c r="BF8" s="393"/>
      <c r="BG8" s="406"/>
      <c r="BH8" s="392"/>
      <c r="BI8" s="393"/>
      <c r="BJ8" s="406"/>
    </row>
    <row r="9" spans="1:63" ht="16.5" thickBot="1" x14ac:dyDescent="0.3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121"/>
      <c r="X9" s="121"/>
      <c r="Y9" s="121"/>
      <c r="Z9" s="121"/>
      <c r="AA9" s="120"/>
      <c r="AB9" s="120"/>
      <c r="AC9" s="32"/>
      <c r="AD9" s="440"/>
      <c r="AE9" s="440" t="s">
        <v>5</v>
      </c>
      <c r="AF9" s="440" t="s">
        <v>6</v>
      </c>
      <c r="AG9" s="34" t="s">
        <v>4</v>
      </c>
      <c r="AH9" s="34" t="s">
        <v>5</v>
      </c>
      <c r="AI9" s="34" t="s">
        <v>6</v>
      </c>
      <c r="AJ9" s="34" t="s">
        <v>4</v>
      </c>
      <c r="AK9" s="34" t="s">
        <v>5</v>
      </c>
      <c r="AL9" s="34" t="s">
        <v>6</v>
      </c>
      <c r="AM9" s="34" t="s">
        <v>4</v>
      </c>
      <c r="AN9" s="34" t="s">
        <v>5</v>
      </c>
      <c r="AO9" s="34" t="s">
        <v>6</v>
      </c>
      <c r="AP9" s="34" t="s">
        <v>4</v>
      </c>
      <c r="AQ9" s="34" t="s">
        <v>5</v>
      </c>
      <c r="AR9" s="34" t="s">
        <v>6</v>
      </c>
      <c r="AS9" s="34" t="s">
        <v>4</v>
      </c>
      <c r="AT9" s="34" t="s">
        <v>5</v>
      </c>
      <c r="AU9" s="35" t="s">
        <v>6</v>
      </c>
      <c r="AV9" s="287" t="s">
        <v>4</v>
      </c>
      <c r="AW9" s="34" t="s">
        <v>5</v>
      </c>
      <c r="AX9" s="37" t="s">
        <v>6</v>
      </c>
      <c r="AY9" s="36" t="s">
        <v>4</v>
      </c>
      <c r="AZ9" s="34" t="s">
        <v>5</v>
      </c>
      <c r="BA9" s="34" t="s">
        <v>6</v>
      </c>
      <c r="BB9" s="34" t="s">
        <v>4</v>
      </c>
      <c r="BC9" s="34" t="s">
        <v>5</v>
      </c>
      <c r="BD9" s="34" t="s">
        <v>6</v>
      </c>
      <c r="BE9" s="34" t="s">
        <v>4</v>
      </c>
      <c r="BF9" s="34" t="s">
        <v>5</v>
      </c>
      <c r="BG9" s="34" t="s">
        <v>6</v>
      </c>
      <c r="BH9" s="34" t="s">
        <v>4</v>
      </c>
      <c r="BI9" s="34" t="s">
        <v>5</v>
      </c>
      <c r="BJ9" s="34" t="s">
        <v>6</v>
      </c>
    </row>
    <row r="10" spans="1:63" ht="87" customHeight="1" x14ac:dyDescent="0.25">
      <c r="A10" s="11" t="s">
        <v>3</v>
      </c>
      <c r="B10" s="15" t="s">
        <v>1</v>
      </c>
      <c r="C10" s="11" t="s">
        <v>9</v>
      </c>
      <c r="D10" s="11" t="s">
        <v>10</v>
      </c>
      <c r="E10" s="11" t="s">
        <v>7</v>
      </c>
      <c r="F10" s="11" t="s">
        <v>44</v>
      </c>
      <c r="G10" s="11" t="s">
        <v>45</v>
      </c>
      <c r="H10" s="11" t="s">
        <v>0</v>
      </c>
      <c r="I10" s="11" t="s">
        <v>2</v>
      </c>
      <c r="J10" s="11"/>
      <c r="K10" s="11"/>
      <c r="L10" s="11"/>
      <c r="M10" s="12" t="s">
        <v>21</v>
      </c>
      <c r="N10" s="12" t="s">
        <v>22</v>
      </c>
      <c r="O10" s="12" t="s">
        <v>23</v>
      </c>
      <c r="P10" s="12" t="s">
        <v>52</v>
      </c>
      <c r="Q10" s="12" t="s">
        <v>24</v>
      </c>
      <c r="R10" s="12" t="s">
        <v>25</v>
      </c>
      <c r="S10" s="12" t="s">
        <v>26</v>
      </c>
      <c r="T10" s="13" t="s">
        <v>27</v>
      </c>
      <c r="U10" s="12" t="s">
        <v>28</v>
      </c>
      <c r="V10" s="14" t="s">
        <v>11</v>
      </c>
      <c r="W10" s="14"/>
      <c r="X10" s="14" t="s">
        <v>12</v>
      </c>
      <c r="Y10" s="14"/>
      <c r="Z10" s="14" t="s">
        <v>13</v>
      </c>
      <c r="AA10" s="120"/>
      <c r="AB10" s="120"/>
      <c r="AC10" s="3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288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41"/>
    </row>
    <row r="11" spans="1:63" x14ac:dyDescent="0.25">
      <c r="A11" s="6">
        <f>IF(""=Redigering!A2,"",(Redigering!A2))</f>
        <v>1</v>
      </c>
      <c r="B11" s="6" t="str">
        <f>IF(""=Redigering!C2,"",(Redigering!C2))</f>
        <v>1_1</v>
      </c>
      <c r="C11" s="137" t="str">
        <f>IF(""=Redigering!D2,"",(Redigering!D2))</f>
        <v>Laboration Densitet</v>
      </c>
      <c r="D11" s="6">
        <f>IF(""=Redigering!E2,"",(Redigering!E2))</f>
        <v>1</v>
      </c>
      <c r="E11" s="6">
        <v>1</v>
      </c>
      <c r="F11" s="6" t="str">
        <f>IF(""=Redigering!G2,"",(Redigering!G2))</f>
        <v>R14</v>
      </c>
      <c r="G11" s="6" t="str">
        <f>IF(""=Redigering!H2,"",(Redigering!H2))</f>
        <v/>
      </c>
      <c r="H11" s="6">
        <f>IF(""=Redigering!I2,"",(Redigering!I2))</f>
        <v>2</v>
      </c>
      <c r="I11" s="6" t="str">
        <f>IF(""=Redigering!J2,"",(Redigering!J2))</f>
        <v>E</v>
      </c>
      <c r="J11" s="154" t="str">
        <f>CONCATENATE(H11,I11)</f>
        <v>2E</v>
      </c>
      <c r="K11" s="155" t="str">
        <f>MID(CONCATENATE(I11,F11),1,2)</f>
        <v>ER</v>
      </c>
      <c r="L11" s="235" t="str">
        <f>MID(CONCATENATE(I11,G11),1,2)</f>
        <v>E</v>
      </c>
      <c r="M11" s="6" t="str">
        <f>IF(""=Redigering!K2,"",(Redigering!K2))</f>
        <v>Ex</v>
      </c>
      <c r="N11" s="6" t="str">
        <f>IF(""=Redigering!L2,"",(Redigering!L2))</f>
        <v>F</v>
      </c>
      <c r="O11" s="6">
        <f>IF(""=Redigering!M2,"",(Redigering!M2))</f>
        <v>1</v>
      </c>
      <c r="P11" s="6" t="str">
        <f>IF(""=Redigering!N2,"",(Redigering!N2))</f>
        <v>F</v>
      </c>
      <c r="Q11" s="6" t="str">
        <f>IF(""=Redigering!O2,"",(Redigering!O2))</f>
        <v>Ex</v>
      </c>
      <c r="R11" s="6" t="str">
        <f>IF(""=Redigering!P2,"",(Redigering!P2))</f>
        <v/>
      </c>
      <c r="S11" s="6" t="str">
        <f>IF(""=Redigering!Q2,"",(Redigering!Q2))</f>
        <v>P</v>
      </c>
      <c r="T11" s="6" t="str">
        <f>IF(""=Redigering!R2,"",(Redigering!R2))</f>
        <v/>
      </c>
      <c r="U11" s="6" t="str">
        <f>IF(""=Redigering!S2,"",(Redigering!S2))</f>
        <v/>
      </c>
      <c r="V11" s="6">
        <v>0.2</v>
      </c>
      <c r="W11" s="6">
        <v>0.35</v>
      </c>
      <c r="X11" s="6">
        <v>0.5</v>
      </c>
      <c r="Y11" s="6">
        <v>0.6</v>
      </c>
      <c r="Z11" s="6">
        <v>0.7</v>
      </c>
      <c r="AA11" s="120"/>
      <c r="AB11" s="120"/>
      <c r="AC11" s="51" t="str">
        <f t="shared" ref="AC11" si="0">IF(B11&lt;&gt;"",B11,"")</f>
        <v>1_1</v>
      </c>
      <c r="AD11" s="60">
        <f>IF($I11=AD$8,IF(E$11&gt;0,$E11,""),"")</f>
        <v>1</v>
      </c>
      <c r="AE11" s="49" t="str">
        <f>IF($I11=AE$8,IF(F$11&gt;0,$E11,""),"")</f>
        <v/>
      </c>
      <c r="AF11" s="50" t="str">
        <f>IF($I11=AF$8,IF(G$11&gt;0,$E11,""),"")</f>
        <v/>
      </c>
      <c r="AG11" s="60" t="str">
        <f>IF($J11="1E",$E11,"")</f>
        <v/>
      </c>
      <c r="AH11" s="49" t="str">
        <f>IF($J11="1C",$E11,"")</f>
        <v/>
      </c>
      <c r="AI11" s="61" t="str">
        <f>IF($J11="1A",$E11,"")</f>
        <v/>
      </c>
      <c r="AJ11" s="60">
        <f>IF($J11="2E",$E11,"")</f>
        <v>1</v>
      </c>
      <c r="AK11" s="49" t="str">
        <f>IF($J11="2C",$E11,"")</f>
        <v/>
      </c>
      <c r="AL11" s="61" t="str">
        <f>IF($J11="2A",$E11,"")</f>
        <v/>
      </c>
      <c r="AM11" s="60" t="str">
        <f>IF($J11="3E",$E11,"")</f>
        <v/>
      </c>
      <c r="AN11" s="49" t="str">
        <f>IF($J11="3C",$E11,"")</f>
        <v/>
      </c>
      <c r="AO11" s="61" t="str">
        <f>IF($J11="3A",$E11,"")</f>
        <v/>
      </c>
      <c r="AP11" s="60" t="str">
        <f>IF($J11="4E",$E11,"")</f>
        <v/>
      </c>
      <c r="AQ11" s="49" t="str">
        <f>IF($J11="4C",$E11,"")</f>
        <v/>
      </c>
      <c r="AR11" s="61" t="str">
        <f>IF($J11="4A",$E11,"")</f>
        <v/>
      </c>
      <c r="AS11" s="60" t="str">
        <f>IF($J11="5E",$E11,"")</f>
        <v/>
      </c>
      <c r="AT11" s="49" t="str">
        <f>IF($J11="5C",$E11,"")</f>
        <v/>
      </c>
      <c r="AU11" s="61" t="str">
        <f>IF($J11="5A",$E11,"")</f>
        <v/>
      </c>
      <c r="AV11" s="276">
        <f>IF($K11="ER",$E11,"")</f>
        <v>1</v>
      </c>
      <c r="AW11" s="49" t="str">
        <f>IF($K11="CR",$E11,"")</f>
        <v/>
      </c>
      <c r="AX11" s="50" t="str">
        <f>IF($K11="AR",$E11,"")</f>
        <v/>
      </c>
      <c r="AY11" s="53" t="str">
        <f>IF($K11="EE",$E11,"")</f>
        <v/>
      </c>
      <c r="AZ11" s="49" t="str">
        <f>IF($K11="CE",$E11,"")</f>
        <v/>
      </c>
      <c r="BA11" s="50" t="str">
        <f>IF($K11="AE",$E11,"")</f>
        <v/>
      </c>
      <c r="BB11" s="53" t="str">
        <f>IF($K11="ES",$E11,"")</f>
        <v/>
      </c>
      <c r="BC11" s="49" t="str">
        <f>IF($K11="CS",$E11,"")</f>
        <v/>
      </c>
      <c r="BD11" s="61" t="str">
        <f>IF($K11="AS",$E11,"")</f>
        <v/>
      </c>
      <c r="BE11" s="53" t="str">
        <f>IF($K11="EK",$E11,"")</f>
        <v/>
      </c>
      <c r="BF11" s="49" t="str">
        <f>IF($K11="CK",$E11,"")</f>
        <v/>
      </c>
      <c r="BG11" s="61" t="str">
        <f>IF($K11="AK",$E11,"")</f>
        <v/>
      </c>
      <c r="BH11" s="53" t="str">
        <f>IF($L11="EM",$E11,"")</f>
        <v/>
      </c>
      <c r="BI11" s="49" t="str">
        <f>IF($L11="CM",$E11,"")</f>
        <v/>
      </c>
      <c r="BJ11" s="61" t="str">
        <f>IF($L11="AM",$E11,"")</f>
        <v/>
      </c>
    </row>
    <row r="12" spans="1:63" x14ac:dyDescent="0.25">
      <c r="A12" s="6">
        <f>IF(""=Redigering!A3,"",(Redigering!A3))</f>
        <v>2</v>
      </c>
      <c r="B12" s="6" t="str">
        <f>IF(""=Redigering!C3,"",(Redigering!C3))</f>
        <v>1_2</v>
      </c>
      <c r="C12" s="137" t="str">
        <f>IF(""=Redigering!D3,"",(Redigering!D3))</f>
        <v>Laboration Densitet</v>
      </c>
      <c r="D12" s="6">
        <f>IF(""=Redigering!E3,"",(Redigering!E3))</f>
        <v>1</v>
      </c>
      <c r="E12" s="6">
        <f>IF(""=Redigering!F3,"",(Redigering!F3))</f>
        <v>1</v>
      </c>
      <c r="F12" s="6" t="str">
        <f>IF(""=Redigering!G3,"",(Redigering!G3))</f>
        <v>R14</v>
      </c>
      <c r="G12" s="6" t="str">
        <f>IF(""=Redigering!H3,"",(Redigering!H3))</f>
        <v/>
      </c>
      <c r="H12" s="6">
        <f>IF(""=Redigering!I3,"",(Redigering!I3))</f>
        <v>2</v>
      </c>
      <c r="I12" s="6" t="str">
        <f>IF(""=Redigering!J3,"",(Redigering!J3))</f>
        <v>C</v>
      </c>
      <c r="J12" s="154" t="str">
        <f t="shared" ref="J12:J75" si="1">CONCATENATE(H12,I12)</f>
        <v>2C</v>
      </c>
      <c r="K12" s="155" t="str">
        <f t="shared" ref="K12:K75" si="2">MID(CONCATENATE(I12,F12),1,2)</f>
        <v>CR</v>
      </c>
      <c r="L12" s="235" t="str">
        <f t="shared" ref="L12:L75" si="3">MID(CONCATENATE(I12,G12),1,2)</f>
        <v>C</v>
      </c>
      <c r="M12" s="6" t="str">
        <f>IF(""=Redigering!K3,"",(Redigering!K3))</f>
        <v>Ex</v>
      </c>
      <c r="N12" s="6" t="str">
        <f>IF(""=Redigering!L3,"",(Redigering!L3))</f>
        <v>F</v>
      </c>
      <c r="O12" s="6">
        <f>IF(""=Redigering!M3,"",(Redigering!M3))</f>
        <v>1</v>
      </c>
      <c r="P12" s="6" t="str">
        <f>IF(""=Redigering!N3,"",(Redigering!N3))</f>
        <v>F</v>
      </c>
      <c r="Q12" s="6" t="str">
        <f>IF(""=Redigering!O3,"",(Redigering!O3))</f>
        <v>Ex</v>
      </c>
      <c r="R12" s="6" t="str">
        <f>IF(""=Redigering!P3,"",(Redigering!P3))</f>
        <v/>
      </c>
      <c r="S12" s="6" t="str">
        <f>IF(""=Redigering!Q3,"",(Redigering!Q3))</f>
        <v>P</v>
      </c>
      <c r="T12" s="6" t="str">
        <f>IF(""=Redigering!R3,"",(Redigering!R3))</f>
        <v/>
      </c>
      <c r="U12" s="6" t="str">
        <f>IF(""=Redigering!S3,"",(Redigering!S3))</f>
        <v/>
      </c>
      <c r="V12" s="242">
        <v>0.2</v>
      </c>
      <c r="W12" s="242">
        <v>0.35</v>
      </c>
      <c r="X12" s="242">
        <v>0.5</v>
      </c>
      <c r="Y12" s="242">
        <v>0.6</v>
      </c>
      <c r="Z12" s="242">
        <v>0.7</v>
      </c>
      <c r="AA12" s="120"/>
      <c r="AB12" s="120"/>
      <c r="AC12" s="51" t="str">
        <f t="shared" ref="AC12:AC75" si="4">IF(B12&lt;&gt;"",B12,"")</f>
        <v>1_2</v>
      </c>
      <c r="AD12" s="60" t="str">
        <f t="shared" ref="AD12:AD75" si="5">IF($I12=AD$8,IF(E$11&gt;0,$E12,""),"")</f>
        <v/>
      </c>
      <c r="AE12" s="49">
        <f t="shared" ref="AE12:AE75" si="6">IF($I12=AE$8,IF(F$11&gt;0,$E12,""),"")</f>
        <v>1</v>
      </c>
      <c r="AF12" s="50" t="str">
        <f t="shared" ref="AF12:AF75" si="7">IF($I12=AF$8,IF(G$11&gt;0,$E12,""),"")</f>
        <v/>
      </c>
      <c r="AG12" s="60" t="str">
        <f t="shared" ref="AG12:AG75" si="8">IF($J12="1E",$E12,"")</f>
        <v/>
      </c>
      <c r="AH12" s="49" t="str">
        <f t="shared" ref="AH12:AH75" si="9">IF($J12="1C",$E12,"")</f>
        <v/>
      </c>
      <c r="AI12" s="61" t="str">
        <f t="shared" ref="AI12:AI75" si="10">IF($J12="1A",$E12,"")</f>
        <v/>
      </c>
      <c r="AJ12" s="60" t="str">
        <f t="shared" ref="AJ12:AJ75" si="11">IF($J12="2E",$E12,"")</f>
        <v/>
      </c>
      <c r="AK12" s="49">
        <f t="shared" ref="AK12:AK75" si="12">IF($J12="2C",$E12,"")</f>
        <v>1</v>
      </c>
      <c r="AL12" s="61" t="str">
        <f t="shared" ref="AL12:AL75" si="13">IF($J12="2A",$E12,"")</f>
        <v/>
      </c>
      <c r="AM12" s="60" t="str">
        <f t="shared" ref="AM12:AM75" si="14">IF($J12="3E",$E12,"")</f>
        <v/>
      </c>
      <c r="AN12" s="49" t="str">
        <f t="shared" ref="AN12:AN75" si="15">IF($J12="3C",$E12,"")</f>
        <v/>
      </c>
      <c r="AO12" s="61" t="str">
        <f t="shared" ref="AO12:AO75" si="16">IF($J12="3A",$E12,"")</f>
        <v/>
      </c>
      <c r="AP12" s="60" t="str">
        <f t="shared" ref="AP12:AP75" si="17">IF($J12="4E",$E12,"")</f>
        <v/>
      </c>
      <c r="AQ12" s="49" t="str">
        <f t="shared" ref="AQ12:AQ75" si="18">IF($J12="4C",$E12,"")</f>
        <v/>
      </c>
      <c r="AR12" s="61" t="str">
        <f t="shared" ref="AR12:AR75" si="19">IF($J12="4A",$E12,"")</f>
        <v/>
      </c>
      <c r="AS12" s="60" t="str">
        <f t="shared" ref="AS12:AS75" si="20">IF($J12="5E",$E12,"")</f>
        <v/>
      </c>
      <c r="AT12" s="49" t="str">
        <f t="shared" ref="AT12:AT75" si="21">IF($J12="5C",$E12,"")</f>
        <v/>
      </c>
      <c r="AU12" s="61" t="str">
        <f t="shared" ref="AU12:AU75" si="22">IF($J12="5A",$E12,"")</f>
        <v/>
      </c>
      <c r="AV12" s="276" t="str">
        <f t="shared" ref="AV12:AV75" si="23">IF($K12="ER",$E12,"")</f>
        <v/>
      </c>
      <c r="AW12" s="49">
        <f t="shared" ref="AW12:AW75" si="24">IF($K12="CR",$E12,"")</f>
        <v>1</v>
      </c>
      <c r="AX12" s="50" t="str">
        <f t="shared" ref="AX12:AX75" si="25">IF($K12="AR",$E12,"")</f>
        <v/>
      </c>
      <c r="AY12" s="53" t="str">
        <f t="shared" ref="AY12:AY75" si="26">IF($K12="EE",$E12,"")</f>
        <v/>
      </c>
      <c r="AZ12" s="49" t="str">
        <f t="shared" ref="AZ12:AZ75" si="27">IF($K12="CE",$E12,"")</f>
        <v/>
      </c>
      <c r="BA12" s="50" t="str">
        <f t="shared" ref="BA12:BA75" si="28">IF($K12="AE",$E12,"")</f>
        <v/>
      </c>
      <c r="BB12" s="53" t="str">
        <f t="shared" ref="BB12:BB75" si="29">IF($K12="ES",$E12,"")</f>
        <v/>
      </c>
      <c r="BC12" s="49" t="str">
        <f t="shared" ref="BC12:BC75" si="30">IF($K12="CS",$E12,"")</f>
        <v/>
      </c>
      <c r="BD12" s="61" t="str">
        <f t="shared" ref="BD12:BD75" si="31">IF($K12="AS",$E12,"")</f>
        <v/>
      </c>
      <c r="BE12" s="53" t="str">
        <f t="shared" ref="BE12:BE75" si="32">IF($K12="EK",$E12,"")</f>
        <v/>
      </c>
      <c r="BF12" s="49" t="str">
        <f t="shared" ref="BF12:BF75" si="33">IF($K12="CK",$E12,"")</f>
        <v/>
      </c>
      <c r="BG12" s="61" t="str">
        <f t="shared" ref="BG12:BG75" si="34">IF($K12="AK",$E12,"")</f>
        <v/>
      </c>
      <c r="BH12" s="53" t="str">
        <f t="shared" ref="BH12:BH75" si="35">IF($L12="EM",$E12,"")</f>
        <v/>
      </c>
      <c r="BI12" s="49" t="str">
        <f t="shared" ref="BI12:BI75" si="36">IF($L12="CM",$E12,"")</f>
        <v/>
      </c>
      <c r="BJ12" s="61" t="str">
        <f t="shared" ref="BJ12:BJ75" si="37">IF($L12="AM",$E12,"")</f>
        <v/>
      </c>
    </row>
    <row r="13" spans="1:63" x14ac:dyDescent="0.25">
      <c r="A13" s="6">
        <f>IF(""=Redigering!A4,"",(Redigering!A4))</f>
        <v>3</v>
      </c>
      <c r="B13" s="6" t="str">
        <f>IF(""=Redigering!C4,"",(Redigering!C4))</f>
        <v>1_3</v>
      </c>
      <c r="C13" s="137" t="str">
        <f>IF(""=Redigering!D4,"",(Redigering!D4))</f>
        <v>Laboration Densitet</v>
      </c>
      <c r="D13" s="6">
        <f>IF(""=Redigering!E4,"",(Redigering!E4))</f>
        <v>1</v>
      </c>
      <c r="E13" s="6">
        <f>IF(""=Redigering!F4,"",(Redigering!F4))</f>
        <v>1</v>
      </c>
      <c r="F13" s="6" t="str">
        <f>IF(""=Redigering!G4,"",(Redigering!G4))</f>
        <v>R14</v>
      </c>
      <c r="G13" s="6" t="str">
        <f>IF(""=Redigering!H4,"",(Redigering!H4))</f>
        <v>M14</v>
      </c>
      <c r="H13" s="6">
        <f>IF(""=Redigering!I4,"",(Redigering!I4))</f>
        <v>3</v>
      </c>
      <c r="I13" s="6" t="str">
        <f>IF(""=Redigering!J4,"",(Redigering!J4))</f>
        <v>E</v>
      </c>
      <c r="J13" s="154" t="str">
        <f t="shared" si="1"/>
        <v>3E</v>
      </c>
      <c r="K13" s="155" t="str">
        <f t="shared" si="2"/>
        <v>ER</v>
      </c>
      <c r="L13" s="235" t="str">
        <f t="shared" si="3"/>
        <v>EM</v>
      </c>
      <c r="M13" s="6" t="str">
        <f>IF(""=Redigering!K4,"",(Redigering!K4))</f>
        <v>Ex</v>
      </c>
      <c r="N13" s="6" t="str">
        <f>IF(""=Redigering!L4,"",(Redigering!L4))</f>
        <v>F</v>
      </c>
      <c r="O13" s="6">
        <f>IF(""=Redigering!M4,"",(Redigering!M4))</f>
        <v>1</v>
      </c>
      <c r="P13" s="6" t="str">
        <f>IF(""=Redigering!N4,"",(Redigering!N4))</f>
        <v>F</v>
      </c>
      <c r="Q13" s="6" t="str">
        <f>IF(""=Redigering!O4,"",(Redigering!O4))</f>
        <v>Ex</v>
      </c>
      <c r="R13" s="6" t="str">
        <f>IF(""=Redigering!P4,"",(Redigering!P4))</f>
        <v/>
      </c>
      <c r="S13" s="6" t="str">
        <f>IF(""=Redigering!Q4,"",(Redigering!Q4))</f>
        <v>P</v>
      </c>
      <c r="T13" s="6" t="str">
        <f>IF(""=Redigering!R4,"",(Redigering!R4))</f>
        <v/>
      </c>
      <c r="U13" s="6" t="str">
        <f>IF(""=Redigering!S4,"",(Redigering!S4))</f>
        <v/>
      </c>
      <c r="V13" s="242">
        <v>0.2</v>
      </c>
      <c r="W13" s="242">
        <v>0.35</v>
      </c>
      <c r="X13" s="242">
        <v>0.5</v>
      </c>
      <c r="Y13" s="242">
        <v>0.6</v>
      </c>
      <c r="Z13" s="242">
        <v>0.7</v>
      </c>
      <c r="AA13" s="120"/>
      <c r="AB13" s="120"/>
      <c r="AC13" s="51" t="str">
        <f t="shared" si="4"/>
        <v>1_3</v>
      </c>
      <c r="AD13" s="60">
        <f t="shared" si="5"/>
        <v>1</v>
      </c>
      <c r="AE13" s="49" t="str">
        <f t="shared" si="6"/>
        <v/>
      </c>
      <c r="AF13" s="50" t="str">
        <f t="shared" si="7"/>
        <v/>
      </c>
      <c r="AG13" s="60" t="str">
        <f t="shared" si="8"/>
        <v/>
      </c>
      <c r="AH13" s="49" t="str">
        <f t="shared" si="9"/>
        <v/>
      </c>
      <c r="AI13" s="61" t="str">
        <f t="shared" si="10"/>
        <v/>
      </c>
      <c r="AJ13" s="60" t="str">
        <f t="shared" si="11"/>
        <v/>
      </c>
      <c r="AK13" s="49" t="str">
        <f t="shared" si="12"/>
        <v/>
      </c>
      <c r="AL13" s="61" t="str">
        <f t="shared" si="13"/>
        <v/>
      </c>
      <c r="AM13" s="60">
        <f t="shared" si="14"/>
        <v>1</v>
      </c>
      <c r="AN13" s="49" t="str">
        <f t="shared" si="15"/>
        <v/>
      </c>
      <c r="AO13" s="61" t="str">
        <f t="shared" si="16"/>
        <v/>
      </c>
      <c r="AP13" s="60" t="str">
        <f t="shared" si="17"/>
        <v/>
      </c>
      <c r="AQ13" s="49" t="str">
        <f t="shared" si="18"/>
        <v/>
      </c>
      <c r="AR13" s="61" t="str">
        <f t="shared" si="19"/>
        <v/>
      </c>
      <c r="AS13" s="60" t="str">
        <f t="shared" si="20"/>
        <v/>
      </c>
      <c r="AT13" s="49" t="str">
        <f t="shared" si="21"/>
        <v/>
      </c>
      <c r="AU13" s="61" t="str">
        <f t="shared" si="22"/>
        <v/>
      </c>
      <c r="AV13" s="276">
        <f t="shared" si="23"/>
        <v>1</v>
      </c>
      <c r="AW13" s="49" t="str">
        <f t="shared" si="24"/>
        <v/>
      </c>
      <c r="AX13" s="50" t="str">
        <f t="shared" si="25"/>
        <v/>
      </c>
      <c r="AY13" s="53" t="str">
        <f t="shared" si="26"/>
        <v/>
      </c>
      <c r="AZ13" s="49" t="str">
        <f t="shared" si="27"/>
        <v/>
      </c>
      <c r="BA13" s="50" t="str">
        <f t="shared" si="28"/>
        <v/>
      </c>
      <c r="BB13" s="53" t="str">
        <f t="shared" si="29"/>
        <v/>
      </c>
      <c r="BC13" s="49" t="str">
        <f t="shared" si="30"/>
        <v/>
      </c>
      <c r="BD13" s="61" t="str">
        <f t="shared" si="31"/>
        <v/>
      </c>
      <c r="BE13" s="53" t="str">
        <f t="shared" si="32"/>
        <v/>
      </c>
      <c r="BF13" s="49" t="str">
        <f t="shared" si="33"/>
        <v/>
      </c>
      <c r="BG13" s="61" t="str">
        <f t="shared" si="34"/>
        <v/>
      </c>
      <c r="BH13" s="53">
        <f t="shared" si="35"/>
        <v>1</v>
      </c>
      <c r="BI13" s="49" t="str">
        <f t="shared" si="36"/>
        <v/>
      </c>
      <c r="BJ13" s="61" t="str">
        <f t="shared" si="37"/>
        <v/>
      </c>
    </row>
    <row r="14" spans="1:63" x14ac:dyDescent="0.25">
      <c r="A14" s="6">
        <f>IF(""=Redigering!A5,"",(Redigering!A5))</f>
        <v>4</v>
      </c>
      <c r="B14" s="6" t="str">
        <f>IF(""=Redigering!C5,"",(Redigering!C5))</f>
        <v>1_4</v>
      </c>
      <c r="C14" s="137" t="str">
        <f>IF(""=Redigering!D5,"",(Redigering!D5))</f>
        <v>Laboration Densitet</v>
      </c>
      <c r="D14" s="6">
        <f>IF(""=Redigering!E5,"",(Redigering!E5))</f>
        <v>1</v>
      </c>
      <c r="E14" s="6">
        <f>IF(""=Redigering!F5,"",(Redigering!F5))</f>
        <v>1</v>
      </c>
      <c r="F14" s="6" t="str">
        <f>IF(""=Redigering!G5,"",(Redigering!G5))</f>
        <v>R14</v>
      </c>
      <c r="G14" s="6" t="str">
        <f>IF(""=Redigering!H5,"",(Redigering!H5))</f>
        <v>M14</v>
      </c>
      <c r="H14" s="6">
        <f>IF(""=Redigering!I5,"",(Redigering!I5))</f>
        <v>3</v>
      </c>
      <c r="I14" s="6" t="str">
        <f>IF(""=Redigering!J5,"",(Redigering!J5))</f>
        <v>E</v>
      </c>
      <c r="J14" s="154" t="str">
        <f t="shared" si="1"/>
        <v>3E</v>
      </c>
      <c r="K14" s="155" t="str">
        <f t="shared" si="2"/>
        <v>ER</v>
      </c>
      <c r="L14" s="235" t="str">
        <f t="shared" si="3"/>
        <v>EM</v>
      </c>
      <c r="M14" s="6" t="str">
        <f>IF(""=Redigering!K5,"",(Redigering!K5))</f>
        <v>Ex</v>
      </c>
      <c r="N14" s="6" t="str">
        <f>IF(""=Redigering!L5,"",(Redigering!L5))</f>
        <v>F</v>
      </c>
      <c r="O14" s="6">
        <f>IF(""=Redigering!M5,"",(Redigering!M5))</f>
        <v>1</v>
      </c>
      <c r="P14" s="6" t="str">
        <f>IF(""=Redigering!N5,"",(Redigering!N5))</f>
        <v>F</v>
      </c>
      <c r="Q14" s="6" t="str">
        <f>IF(""=Redigering!O5,"",(Redigering!O5))</f>
        <v>Ex</v>
      </c>
      <c r="R14" s="6" t="str">
        <f>IF(""=Redigering!P5,"",(Redigering!P5))</f>
        <v/>
      </c>
      <c r="S14" s="6" t="str">
        <f>IF(""=Redigering!Q5,"",(Redigering!Q5))</f>
        <v>P</v>
      </c>
      <c r="T14" s="6" t="str">
        <f>IF(""=Redigering!R5,"",(Redigering!R5))</f>
        <v/>
      </c>
      <c r="U14" s="6" t="str">
        <f>IF(""=Redigering!S5,"",(Redigering!S5))</f>
        <v/>
      </c>
      <c r="V14" s="242">
        <v>0.2</v>
      </c>
      <c r="W14" s="242">
        <v>0.35</v>
      </c>
      <c r="X14" s="242">
        <v>0.5</v>
      </c>
      <c r="Y14" s="242">
        <v>0.6</v>
      </c>
      <c r="Z14" s="242">
        <v>0.7</v>
      </c>
      <c r="AA14" s="120"/>
      <c r="AB14" s="120"/>
      <c r="AC14" s="51" t="str">
        <f t="shared" si="4"/>
        <v>1_4</v>
      </c>
      <c r="AD14" s="60">
        <f t="shared" si="5"/>
        <v>1</v>
      </c>
      <c r="AE14" s="49" t="str">
        <f t="shared" si="6"/>
        <v/>
      </c>
      <c r="AF14" s="50" t="str">
        <f t="shared" si="7"/>
        <v/>
      </c>
      <c r="AG14" s="60" t="str">
        <f t="shared" si="8"/>
        <v/>
      </c>
      <c r="AH14" s="49" t="str">
        <f t="shared" si="9"/>
        <v/>
      </c>
      <c r="AI14" s="61" t="str">
        <f t="shared" si="10"/>
        <v/>
      </c>
      <c r="AJ14" s="60" t="str">
        <f t="shared" si="11"/>
        <v/>
      </c>
      <c r="AK14" s="49" t="str">
        <f t="shared" si="12"/>
        <v/>
      </c>
      <c r="AL14" s="61" t="str">
        <f t="shared" si="13"/>
        <v/>
      </c>
      <c r="AM14" s="60">
        <f t="shared" si="14"/>
        <v>1</v>
      </c>
      <c r="AN14" s="49" t="str">
        <f t="shared" si="15"/>
        <v/>
      </c>
      <c r="AO14" s="61" t="str">
        <f t="shared" si="16"/>
        <v/>
      </c>
      <c r="AP14" s="60" t="str">
        <f t="shared" si="17"/>
        <v/>
      </c>
      <c r="AQ14" s="49" t="str">
        <f t="shared" si="18"/>
        <v/>
      </c>
      <c r="AR14" s="61" t="str">
        <f t="shared" si="19"/>
        <v/>
      </c>
      <c r="AS14" s="60" t="str">
        <f t="shared" si="20"/>
        <v/>
      </c>
      <c r="AT14" s="49" t="str">
        <f t="shared" si="21"/>
        <v/>
      </c>
      <c r="AU14" s="61" t="str">
        <f t="shared" si="22"/>
        <v/>
      </c>
      <c r="AV14" s="276">
        <f t="shared" si="23"/>
        <v>1</v>
      </c>
      <c r="AW14" s="49" t="str">
        <f t="shared" si="24"/>
        <v/>
      </c>
      <c r="AX14" s="50" t="str">
        <f t="shared" si="25"/>
        <v/>
      </c>
      <c r="AY14" s="53" t="str">
        <f t="shared" si="26"/>
        <v/>
      </c>
      <c r="AZ14" s="49" t="str">
        <f t="shared" si="27"/>
        <v/>
      </c>
      <c r="BA14" s="50" t="str">
        <f t="shared" si="28"/>
        <v/>
      </c>
      <c r="BB14" s="53" t="str">
        <f t="shared" si="29"/>
        <v/>
      </c>
      <c r="BC14" s="49" t="str">
        <f t="shared" si="30"/>
        <v/>
      </c>
      <c r="BD14" s="61" t="str">
        <f t="shared" si="31"/>
        <v/>
      </c>
      <c r="BE14" s="53" t="str">
        <f t="shared" si="32"/>
        <v/>
      </c>
      <c r="BF14" s="49" t="str">
        <f t="shared" si="33"/>
        <v/>
      </c>
      <c r="BG14" s="61" t="str">
        <f t="shared" si="34"/>
        <v/>
      </c>
      <c r="BH14" s="53">
        <f t="shared" si="35"/>
        <v>1</v>
      </c>
      <c r="BI14" s="49" t="str">
        <f t="shared" si="36"/>
        <v/>
      </c>
      <c r="BJ14" s="61" t="str">
        <f t="shared" si="37"/>
        <v/>
      </c>
    </row>
    <row r="15" spans="1:63" x14ac:dyDescent="0.25">
      <c r="A15" s="6">
        <f>IF(""=Redigering!A6,"",(Redigering!A6))</f>
        <v>5</v>
      </c>
      <c r="B15" s="6" t="str">
        <f>IF(""=Redigering!C6,"",(Redigering!C6))</f>
        <v>1_5</v>
      </c>
      <c r="C15" s="137" t="str">
        <f>IF(""=Redigering!D6,"",(Redigering!D6))</f>
        <v>Laboration Densitet</v>
      </c>
      <c r="D15" s="6">
        <f>IF(""=Redigering!E6,"",(Redigering!E6))</f>
        <v>1</v>
      </c>
      <c r="E15" s="6">
        <f>IF(""=Redigering!F6,"",(Redigering!F6))</f>
        <v>1</v>
      </c>
      <c r="F15" s="6" t="str">
        <f>IF(""=Redigering!G6,"",(Redigering!G6))</f>
        <v>R14</v>
      </c>
      <c r="G15" s="6" t="str">
        <f>IF(""=Redigering!H6,"",(Redigering!H6))</f>
        <v>M14</v>
      </c>
      <c r="H15" s="6">
        <f>IF(""=Redigering!I6,"",(Redigering!I6))</f>
        <v>3</v>
      </c>
      <c r="I15" s="6" t="str">
        <f>IF(""=Redigering!J6,"",(Redigering!J6))</f>
        <v>C</v>
      </c>
      <c r="J15" s="154" t="str">
        <f t="shared" si="1"/>
        <v>3C</v>
      </c>
      <c r="K15" s="155" t="str">
        <f t="shared" si="2"/>
        <v>CR</v>
      </c>
      <c r="L15" s="235" t="str">
        <f t="shared" si="3"/>
        <v>CM</v>
      </c>
      <c r="M15" s="6" t="str">
        <f>IF(""=Redigering!K6,"",(Redigering!K6))</f>
        <v>Ex</v>
      </c>
      <c r="N15" s="6" t="str">
        <f>IF(""=Redigering!L6,"",(Redigering!L6))</f>
        <v>F</v>
      </c>
      <c r="O15" s="6">
        <f>IF(""=Redigering!M6,"",(Redigering!M6))</f>
        <v>1</v>
      </c>
      <c r="P15" s="6" t="str">
        <f>IF(""=Redigering!N6,"",(Redigering!N6))</f>
        <v>F</v>
      </c>
      <c r="Q15" s="6" t="str">
        <f>IF(""=Redigering!O6,"",(Redigering!O6))</f>
        <v>Ex</v>
      </c>
      <c r="R15" s="6" t="str">
        <f>IF(""=Redigering!P6,"",(Redigering!P6))</f>
        <v/>
      </c>
      <c r="S15" s="6" t="str">
        <f>IF(""=Redigering!Q6,"",(Redigering!Q6))</f>
        <v>P</v>
      </c>
      <c r="T15" s="6" t="str">
        <f>IF(""=Redigering!R6,"",(Redigering!R6))</f>
        <v/>
      </c>
      <c r="U15" s="6" t="str">
        <f>IF(""=Redigering!S6,"",(Redigering!S6))</f>
        <v/>
      </c>
      <c r="V15" s="242">
        <v>0.2</v>
      </c>
      <c r="W15" s="242">
        <v>0.35</v>
      </c>
      <c r="X15" s="242">
        <v>0.5</v>
      </c>
      <c r="Y15" s="242">
        <v>0.6</v>
      </c>
      <c r="Z15" s="242">
        <v>0.7</v>
      </c>
      <c r="AC15" s="51" t="str">
        <f t="shared" si="4"/>
        <v>1_5</v>
      </c>
      <c r="AD15" s="60" t="str">
        <f t="shared" si="5"/>
        <v/>
      </c>
      <c r="AE15" s="49">
        <f t="shared" si="6"/>
        <v>1</v>
      </c>
      <c r="AF15" s="50" t="str">
        <f t="shared" si="7"/>
        <v/>
      </c>
      <c r="AG15" s="60" t="str">
        <f t="shared" si="8"/>
        <v/>
      </c>
      <c r="AH15" s="49" t="str">
        <f t="shared" si="9"/>
        <v/>
      </c>
      <c r="AI15" s="61" t="str">
        <f t="shared" si="10"/>
        <v/>
      </c>
      <c r="AJ15" s="60" t="str">
        <f t="shared" si="11"/>
        <v/>
      </c>
      <c r="AK15" s="49" t="str">
        <f t="shared" si="12"/>
        <v/>
      </c>
      <c r="AL15" s="61" t="str">
        <f t="shared" si="13"/>
        <v/>
      </c>
      <c r="AM15" s="60" t="str">
        <f t="shared" si="14"/>
        <v/>
      </c>
      <c r="AN15" s="49">
        <f t="shared" si="15"/>
        <v>1</v>
      </c>
      <c r="AO15" s="61" t="str">
        <f t="shared" si="16"/>
        <v/>
      </c>
      <c r="AP15" s="60" t="str">
        <f t="shared" si="17"/>
        <v/>
      </c>
      <c r="AQ15" s="49" t="str">
        <f t="shared" si="18"/>
        <v/>
      </c>
      <c r="AR15" s="61" t="str">
        <f t="shared" si="19"/>
        <v/>
      </c>
      <c r="AS15" s="60" t="str">
        <f t="shared" si="20"/>
        <v/>
      </c>
      <c r="AT15" s="49" t="str">
        <f t="shared" si="21"/>
        <v/>
      </c>
      <c r="AU15" s="61" t="str">
        <f t="shared" si="22"/>
        <v/>
      </c>
      <c r="AV15" s="276" t="str">
        <f t="shared" si="23"/>
        <v/>
      </c>
      <c r="AW15" s="49">
        <f t="shared" si="24"/>
        <v>1</v>
      </c>
      <c r="AX15" s="50" t="str">
        <f t="shared" si="25"/>
        <v/>
      </c>
      <c r="AY15" s="53" t="str">
        <f t="shared" si="26"/>
        <v/>
      </c>
      <c r="AZ15" s="49" t="str">
        <f t="shared" si="27"/>
        <v/>
      </c>
      <c r="BA15" s="50" t="str">
        <f t="shared" si="28"/>
        <v/>
      </c>
      <c r="BB15" s="53" t="str">
        <f t="shared" si="29"/>
        <v/>
      </c>
      <c r="BC15" s="49" t="str">
        <f t="shared" si="30"/>
        <v/>
      </c>
      <c r="BD15" s="61" t="str">
        <f t="shared" si="31"/>
        <v/>
      </c>
      <c r="BE15" s="53" t="str">
        <f t="shared" si="32"/>
        <v/>
      </c>
      <c r="BF15" s="49" t="str">
        <f t="shared" si="33"/>
        <v/>
      </c>
      <c r="BG15" s="61" t="str">
        <f t="shared" si="34"/>
        <v/>
      </c>
      <c r="BH15" s="53" t="str">
        <f t="shared" si="35"/>
        <v/>
      </c>
      <c r="BI15" s="49">
        <f t="shared" si="36"/>
        <v>1</v>
      </c>
      <c r="BJ15" s="61" t="str">
        <f t="shared" si="37"/>
        <v/>
      </c>
    </row>
    <row r="16" spans="1:63" x14ac:dyDescent="0.25">
      <c r="A16" s="6">
        <f>IF(""=Redigering!A7,"",(Redigering!A7))</f>
        <v>6</v>
      </c>
      <c r="B16" s="6" t="str">
        <f>IF(""=Redigering!C7,"",(Redigering!C7))</f>
        <v>1_6</v>
      </c>
      <c r="C16" s="137" t="str">
        <f>IF(""=Redigering!D7,"",(Redigering!D7))</f>
        <v>Laboration Densitet</v>
      </c>
      <c r="D16" s="6">
        <f>IF(""=Redigering!E7,"",(Redigering!E7))</f>
        <v>1</v>
      </c>
      <c r="E16" s="6">
        <f>IF(""=Redigering!F7,"",(Redigering!F7))</f>
        <v>1</v>
      </c>
      <c r="F16" s="6" t="str">
        <f>IF(""=Redigering!G7,"",(Redigering!G7))</f>
        <v>R14</v>
      </c>
      <c r="G16" s="6" t="str">
        <f>IF(""=Redigering!H7,"",(Redigering!H7))</f>
        <v>M16</v>
      </c>
      <c r="H16" s="6">
        <f>IF(""=Redigering!I7,"",(Redigering!I7))</f>
        <v>3</v>
      </c>
      <c r="I16" s="6" t="str">
        <f>IF(""=Redigering!J7,"",(Redigering!J7))</f>
        <v>A</v>
      </c>
      <c r="J16" s="154" t="str">
        <f t="shared" si="1"/>
        <v>3A</v>
      </c>
      <c r="K16" s="155" t="str">
        <f t="shared" si="2"/>
        <v>AR</v>
      </c>
      <c r="L16" s="235" t="str">
        <f t="shared" si="3"/>
        <v>AM</v>
      </c>
      <c r="M16" s="6" t="str">
        <f>IF(""=Redigering!K7,"",(Redigering!K7))</f>
        <v>Ex</v>
      </c>
      <c r="N16" s="6" t="str">
        <f>IF(""=Redigering!L7,"",(Redigering!L7))</f>
        <v>F</v>
      </c>
      <c r="O16" s="6">
        <f>IF(""=Redigering!M7,"",(Redigering!M7))</f>
        <v>1</v>
      </c>
      <c r="P16" s="6" t="str">
        <f>IF(""=Redigering!N7,"",(Redigering!N7))</f>
        <v>F</v>
      </c>
      <c r="Q16" s="6" t="str">
        <f>IF(""=Redigering!O7,"",(Redigering!O7))</f>
        <v>Ex</v>
      </c>
      <c r="R16" s="6" t="str">
        <f>IF(""=Redigering!P7,"",(Redigering!P7))</f>
        <v/>
      </c>
      <c r="S16" s="6" t="str">
        <f>IF(""=Redigering!Q7,"",(Redigering!Q7))</f>
        <v>P</v>
      </c>
      <c r="T16" s="6" t="str">
        <f>IF(""=Redigering!R7,"",(Redigering!R7))</f>
        <v/>
      </c>
      <c r="U16" s="6" t="str">
        <f>IF(""=Redigering!S7,"",(Redigering!S7))</f>
        <v/>
      </c>
      <c r="V16" s="242">
        <v>0.2</v>
      </c>
      <c r="W16" s="242">
        <v>0.35</v>
      </c>
      <c r="X16" s="242">
        <v>0.5</v>
      </c>
      <c r="Y16" s="242">
        <v>0.6</v>
      </c>
      <c r="Z16" s="242">
        <v>0.7</v>
      </c>
      <c r="AC16" s="51" t="str">
        <f t="shared" si="4"/>
        <v>1_6</v>
      </c>
      <c r="AD16" s="60" t="str">
        <f t="shared" si="5"/>
        <v/>
      </c>
      <c r="AE16" s="49" t="str">
        <f t="shared" si="6"/>
        <v/>
      </c>
      <c r="AF16" s="50">
        <f t="shared" si="7"/>
        <v>1</v>
      </c>
      <c r="AG16" s="60" t="str">
        <f t="shared" si="8"/>
        <v/>
      </c>
      <c r="AH16" s="49" t="str">
        <f t="shared" si="9"/>
        <v/>
      </c>
      <c r="AI16" s="61" t="str">
        <f t="shared" si="10"/>
        <v/>
      </c>
      <c r="AJ16" s="60" t="str">
        <f t="shared" si="11"/>
        <v/>
      </c>
      <c r="AK16" s="49" t="str">
        <f t="shared" si="12"/>
        <v/>
      </c>
      <c r="AL16" s="61" t="str">
        <f t="shared" si="13"/>
        <v/>
      </c>
      <c r="AM16" s="60" t="str">
        <f t="shared" si="14"/>
        <v/>
      </c>
      <c r="AN16" s="49" t="str">
        <f t="shared" si="15"/>
        <v/>
      </c>
      <c r="AO16" s="61">
        <f t="shared" si="16"/>
        <v>1</v>
      </c>
      <c r="AP16" s="60" t="str">
        <f t="shared" si="17"/>
        <v/>
      </c>
      <c r="AQ16" s="49" t="str">
        <f t="shared" si="18"/>
        <v/>
      </c>
      <c r="AR16" s="61" t="str">
        <f t="shared" si="19"/>
        <v/>
      </c>
      <c r="AS16" s="60" t="str">
        <f t="shared" si="20"/>
        <v/>
      </c>
      <c r="AT16" s="49" t="str">
        <f t="shared" si="21"/>
        <v/>
      </c>
      <c r="AU16" s="61" t="str">
        <f t="shared" si="22"/>
        <v/>
      </c>
      <c r="AV16" s="276" t="str">
        <f t="shared" si="23"/>
        <v/>
      </c>
      <c r="AW16" s="49" t="str">
        <f t="shared" si="24"/>
        <v/>
      </c>
      <c r="AX16" s="50">
        <f t="shared" si="25"/>
        <v>1</v>
      </c>
      <c r="AY16" s="53" t="str">
        <f t="shared" si="26"/>
        <v/>
      </c>
      <c r="AZ16" s="49" t="str">
        <f t="shared" si="27"/>
        <v/>
      </c>
      <c r="BA16" s="50" t="str">
        <f t="shared" si="28"/>
        <v/>
      </c>
      <c r="BB16" s="53" t="str">
        <f t="shared" si="29"/>
        <v/>
      </c>
      <c r="BC16" s="49" t="str">
        <f t="shared" si="30"/>
        <v/>
      </c>
      <c r="BD16" s="61" t="str">
        <f t="shared" si="31"/>
        <v/>
      </c>
      <c r="BE16" s="53" t="str">
        <f t="shared" si="32"/>
        <v/>
      </c>
      <c r="BF16" s="49" t="str">
        <f t="shared" si="33"/>
        <v/>
      </c>
      <c r="BG16" s="61" t="str">
        <f t="shared" si="34"/>
        <v/>
      </c>
      <c r="BH16" s="53" t="str">
        <f t="shared" si="35"/>
        <v/>
      </c>
      <c r="BI16" s="49" t="str">
        <f t="shared" si="36"/>
        <v/>
      </c>
      <c r="BJ16" s="61">
        <f t="shared" si="37"/>
        <v>1</v>
      </c>
    </row>
    <row r="17" spans="1:62" x14ac:dyDescent="0.25">
      <c r="A17" s="6">
        <f>IF(""=Redigering!A8,"",(Redigering!A8))</f>
        <v>7</v>
      </c>
      <c r="B17" s="6" t="str">
        <f>IF(""=Redigering!C8,"",(Redigering!C8))</f>
        <v>1_7</v>
      </c>
      <c r="C17" s="137" t="str">
        <f>IF(""=Redigering!D8,"",(Redigering!D8))</f>
        <v>Laboration Densitet</v>
      </c>
      <c r="D17" s="6">
        <f>IF(""=Redigering!E8,"",(Redigering!E8))</f>
        <v>1</v>
      </c>
      <c r="E17" s="6">
        <f>IF(""=Redigering!F8,"",(Redigering!F8))</f>
        <v>1</v>
      </c>
      <c r="F17" s="6" t="str">
        <f>IF(""=Redigering!G8,"",(Redigering!G8))</f>
        <v>R14</v>
      </c>
      <c r="G17" s="6" t="str">
        <f>IF(""=Redigering!H8,"",(Redigering!H8))</f>
        <v>M16</v>
      </c>
      <c r="H17" s="6">
        <f>IF(""=Redigering!I8,"",(Redigering!I8))</f>
        <v>3</v>
      </c>
      <c r="I17" s="6" t="str">
        <f>IF(""=Redigering!J8,"",(Redigering!J8))</f>
        <v>A</v>
      </c>
      <c r="J17" s="154" t="str">
        <f t="shared" si="1"/>
        <v>3A</v>
      </c>
      <c r="K17" s="155" t="str">
        <f t="shared" si="2"/>
        <v>AR</v>
      </c>
      <c r="L17" s="235" t="str">
        <f t="shared" si="3"/>
        <v>AM</v>
      </c>
      <c r="M17" s="6" t="str">
        <f>IF(""=Redigering!K8,"",(Redigering!K8))</f>
        <v>Ex</v>
      </c>
      <c r="N17" s="6" t="str">
        <f>IF(""=Redigering!L8,"",(Redigering!L8))</f>
        <v>F</v>
      </c>
      <c r="O17" s="6">
        <f>IF(""=Redigering!M8,"",(Redigering!M8))</f>
        <v>1</v>
      </c>
      <c r="P17" s="6" t="str">
        <f>IF(""=Redigering!N8,"",(Redigering!N8))</f>
        <v>F</v>
      </c>
      <c r="Q17" s="6" t="str">
        <f>IF(""=Redigering!O8,"",(Redigering!O8))</f>
        <v>Ex</v>
      </c>
      <c r="R17" s="6" t="str">
        <f>IF(""=Redigering!P8,"",(Redigering!P8))</f>
        <v/>
      </c>
      <c r="S17" s="6" t="str">
        <f>IF(""=Redigering!Q8,"",(Redigering!Q8))</f>
        <v>P</v>
      </c>
      <c r="T17" s="6" t="str">
        <f>IF(""=Redigering!R8,"",(Redigering!R8))</f>
        <v/>
      </c>
      <c r="U17" s="6" t="str">
        <f>IF(""=Redigering!S8,"",(Redigering!S8))</f>
        <v/>
      </c>
      <c r="V17" s="242">
        <v>0.2</v>
      </c>
      <c r="W17" s="242">
        <v>0.35</v>
      </c>
      <c r="X17" s="242">
        <v>0.5</v>
      </c>
      <c r="Y17" s="242">
        <v>0.6</v>
      </c>
      <c r="Z17" s="242">
        <v>0.7</v>
      </c>
      <c r="AC17" s="51" t="str">
        <f t="shared" si="4"/>
        <v>1_7</v>
      </c>
      <c r="AD17" s="60" t="str">
        <f t="shared" si="5"/>
        <v/>
      </c>
      <c r="AE17" s="49" t="str">
        <f t="shared" si="6"/>
        <v/>
      </c>
      <c r="AF17" s="50">
        <f t="shared" si="7"/>
        <v>1</v>
      </c>
      <c r="AG17" s="60" t="str">
        <f t="shared" si="8"/>
        <v/>
      </c>
      <c r="AH17" s="49" t="str">
        <f t="shared" si="9"/>
        <v/>
      </c>
      <c r="AI17" s="61" t="str">
        <f t="shared" si="10"/>
        <v/>
      </c>
      <c r="AJ17" s="60" t="str">
        <f t="shared" si="11"/>
        <v/>
      </c>
      <c r="AK17" s="49" t="str">
        <f t="shared" si="12"/>
        <v/>
      </c>
      <c r="AL17" s="61" t="str">
        <f t="shared" si="13"/>
        <v/>
      </c>
      <c r="AM17" s="60" t="str">
        <f t="shared" si="14"/>
        <v/>
      </c>
      <c r="AN17" s="49" t="str">
        <f t="shared" si="15"/>
        <v/>
      </c>
      <c r="AO17" s="61">
        <f t="shared" si="16"/>
        <v>1</v>
      </c>
      <c r="AP17" s="60" t="str">
        <f t="shared" si="17"/>
        <v/>
      </c>
      <c r="AQ17" s="49" t="str">
        <f t="shared" si="18"/>
        <v/>
      </c>
      <c r="AR17" s="61" t="str">
        <f t="shared" si="19"/>
        <v/>
      </c>
      <c r="AS17" s="60" t="str">
        <f t="shared" si="20"/>
        <v/>
      </c>
      <c r="AT17" s="49" t="str">
        <f t="shared" si="21"/>
        <v/>
      </c>
      <c r="AU17" s="61" t="str">
        <f t="shared" si="22"/>
        <v/>
      </c>
      <c r="AV17" s="276" t="str">
        <f t="shared" si="23"/>
        <v/>
      </c>
      <c r="AW17" s="49" t="str">
        <f t="shared" si="24"/>
        <v/>
      </c>
      <c r="AX17" s="50">
        <f t="shared" si="25"/>
        <v>1</v>
      </c>
      <c r="AY17" s="53" t="str">
        <f t="shared" si="26"/>
        <v/>
      </c>
      <c r="AZ17" s="49" t="str">
        <f t="shared" si="27"/>
        <v/>
      </c>
      <c r="BA17" s="50" t="str">
        <f t="shared" si="28"/>
        <v/>
      </c>
      <c r="BB17" s="53" t="str">
        <f t="shared" si="29"/>
        <v/>
      </c>
      <c r="BC17" s="49" t="str">
        <f t="shared" si="30"/>
        <v/>
      </c>
      <c r="BD17" s="61" t="str">
        <f t="shared" si="31"/>
        <v/>
      </c>
      <c r="BE17" s="53" t="str">
        <f t="shared" si="32"/>
        <v/>
      </c>
      <c r="BF17" s="49" t="str">
        <f t="shared" si="33"/>
        <v/>
      </c>
      <c r="BG17" s="61" t="str">
        <f t="shared" si="34"/>
        <v/>
      </c>
      <c r="BH17" s="53" t="str">
        <f t="shared" si="35"/>
        <v/>
      </c>
      <c r="BI17" s="49" t="str">
        <f t="shared" si="36"/>
        <v/>
      </c>
      <c r="BJ17" s="61">
        <f t="shared" si="37"/>
        <v>1</v>
      </c>
    </row>
    <row r="18" spans="1:62" x14ac:dyDescent="0.25">
      <c r="A18" s="6">
        <f>IF(""=Redigering!A9,"",(Redigering!A9))</f>
        <v>8</v>
      </c>
      <c r="B18" s="6" t="str">
        <f>IF(""=Redigering!C9,"",(Redigering!C9))</f>
        <v>1_8</v>
      </c>
      <c r="C18" s="137" t="str">
        <f>IF(""=Redigering!D9,"",(Redigering!D9))</f>
        <v>Laboration Densitet</v>
      </c>
      <c r="D18" s="6">
        <f>IF(""=Redigering!E9,"",(Redigering!E9))</f>
        <v>1</v>
      </c>
      <c r="E18" s="6">
        <f>IF(""=Redigering!F9,"",(Redigering!F9))</f>
        <v>1</v>
      </c>
      <c r="F18" s="6" t="str">
        <f>IF(""=Redigering!G9,"",(Redigering!G9))</f>
        <v>R14</v>
      </c>
      <c r="G18" s="6" t="str">
        <f>IF(""=Redigering!H9,"",(Redigering!H9))</f>
        <v/>
      </c>
      <c r="H18" s="6">
        <f>IF(""=Redigering!I9,"",(Redigering!I9))</f>
        <v>5</v>
      </c>
      <c r="I18" s="6" t="str">
        <f>IF(""=Redigering!J9,"",(Redigering!J9))</f>
        <v>C</v>
      </c>
      <c r="J18" s="154" t="str">
        <f t="shared" si="1"/>
        <v>5C</v>
      </c>
      <c r="K18" s="155" t="str">
        <f t="shared" si="2"/>
        <v>CR</v>
      </c>
      <c r="L18" s="235" t="str">
        <f t="shared" si="3"/>
        <v>C</v>
      </c>
      <c r="M18" s="6" t="str">
        <f>IF(""=Redigering!K9,"",(Redigering!K9))</f>
        <v>Ex</v>
      </c>
      <c r="N18" s="6" t="str">
        <f>IF(""=Redigering!L9,"",(Redigering!L9))</f>
        <v>F</v>
      </c>
      <c r="O18" s="6">
        <f>IF(""=Redigering!M9,"",(Redigering!M9))</f>
        <v>1</v>
      </c>
      <c r="P18" s="6" t="str">
        <f>IF(""=Redigering!N9,"",(Redigering!N9))</f>
        <v>F</v>
      </c>
      <c r="Q18" s="6" t="str">
        <f>IF(""=Redigering!O9,"",(Redigering!O9))</f>
        <v>Ex</v>
      </c>
      <c r="R18" s="6" t="str">
        <f>IF(""=Redigering!P9,"",(Redigering!P9))</f>
        <v/>
      </c>
      <c r="S18" s="6" t="str">
        <f>IF(""=Redigering!Q9,"",(Redigering!Q9))</f>
        <v>P</v>
      </c>
      <c r="T18" s="6" t="str">
        <f>IF(""=Redigering!R9,"",(Redigering!R9))</f>
        <v/>
      </c>
      <c r="U18" s="6" t="str">
        <f>IF(""=Redigering!S9,"",(Redigering!S9))</f>
        <v/>
      </c>
      <c r="V18" s="242">
        <v>0.2</v>
      </c>
      <c r="W18" s="242">
        <v>0.35</v>
      </c>
      <c r="X18" s="242">
        <v>0.5</v>
      </c>
      <c r="Y18" s="242">
        <v>0.6</v>
      </c>
      <c r="Z18" s="242">
        <v>0.7</v>
      </c>
      <c r="AC18" s="51" t="str">
        <f t="shared" si="4"/>
        <v>1_8</v>
      </c>
      <c r="AD18" s="60" t="str">
        <f t="shared" si="5"/>
        <v/>
      </c>
      <c r="AE18" s="49">
        <f t="shared" si="6"/>
        <v>1</v>
      </c>
      <c r="AF18" s="50" t="str">
        <f t="shared" si="7"/>
        <v/>
      </c>
      <c r="AG18" s="60" t="str">
        <f t="shared" si="8"/>
        <v/>
      </c>
      <c r="AH18" s="49" t="str">
        <f t="shared" si="9"/>
        <v/>
      </c>
      <c r="AI18" s="61" t="str">
        <f t="shared" si="10"/>
        <v/>
      </c>
      <c r="AJ18" s="60" t="str">
        <f t="shared" si="11"/>
        <v/>
      </c>
      <c r="AK18" s="49" t="str">
        <f t="shared" si="12"/>
        <v/>
      </c>
      <c r="AL18" s="61" t="str">
        <f t="shared" si="13"/>
        <v/>
      </c>
      <c r="AM18" s="60" t="str">
        <f t="shared" si="14"/>
        <v/>
      </c>
      <c r="AN18" s="49" t="str">
        <f t="shared" si="15"/>
        <v/>
      </c>
      <c r="AO18" s="61" t="str">
        <f t="shared" si="16"/>
        <v/>
      </c>
      <c r="AP18" s="60" t="str">
        <f t="shared" si="17"/>
        <v/>
      </c>
      <c r="AQ18" s="49" t="str">
        <f t="shared" si="18"/>
        <v/>
      </c>
      <c r="AR18" s="61" t="str">
        <f t="shared" si="19"/>
        <v/>
      </c>
      <c r="AS18" s="60" t="str">
        <f t="shared" si="20"/>
        <v/>
      </c>
      <c r="AT18" s="49">
        <f t="shared" si="21"/>
        <v>1</v>
      </c>
      <c r="AU18" s="61" t="str">
        <f t="shared" si="22"/>
        <v/>
      </c>
      <c r="AV18" s="276" t="str">
        <f t="shared" si="23"/>
        <v/>
      </c>
      <c r="AW18" s="49">
        <f t="shared" si="24"/>
        <v>1</v>
      </c>
      <c r="AX18" s="50" t="str">
        <f t="shared" si="25"/>
        <v/>
      </c>
      <c r="AY18" s="53" t="str">
        <f t="shared" si="26"/>
        <v/>
      </c>
      <c r="AZ18" s="49" t="str">
        <f t="shared" si="27"/>
        <v/>
      </c>
      <c r="BA18" s="50" t="str">
        <f t="shared" si="28"/>
        <v/>
      </c>
      <c r="BB18" s="53" t="str">
        <f t="shared" si="29"/>
        <v/>
      </c>
      <c r="BC18" s="49" t="str">
        <f t="shared" si="30"/>
        <v/>
      </c>
      <c r="BD18" s="61" t="str">
        <f t="shared" si="31"/>
        <v/>
      </c>
      <c r="BE18" s="53" t="str">
        <f t="shared" si="32"/>
        <v/>
      </c>
      <c r="BF18" s="49" t="str">
        <f t="shared" si="33"/>
        <v/>
      </c>
      <c r="BG18" s="61" t="str">
        <f t="shared" si="34"/>
        <v/>
      </c>
      <c r="BH18" s="53" t="str">
        <f t="shared" si="35"/>
        <v/>
      </c>
      <c r="BI18" s="49" t="str">
        <f t="shared" si="36"/>
        <v/>
      </c>
      <c r="BJ18" s="61" t="str">
        <f t="shared" si="37"/>
        <v/>
      </c>
    </row>
    <row r="19" spans="1:62" x14ac:dyDescent="0.25">
      <c r="A19" s="6">
        <f>IF(""=Redigering!A10,"",(Redigering!A10))</f>
        <v>9</v>
      </c>
      <c r="B19" s="6" t="str">
        <f>IF(""=Redigering!C10,"",(Redigering!C10))</f>
        <v>1_9</v>
      </c>
      <c r="C19" s="137" t="str">
        <f>IF(""=Redigering!D10,"",(Redigering!D10))</f>
        <v>Laboration Densitet</v>
      </c>
      <c r="D19" s="6">
        <f>IF(""=Redigering!E10,"",(Redigering!E10))</f>
        <v>1</v>
      </c>
      <c r="E19" s="6">
        <f>IF(""=Redigering!F10,"",(Redigering!F10))</f>
        <v>1</v>
      </c>
      <c r="F19" s="6" t="str">
        <f>IF(""=Redigering!G10,"",(Redigering!G10))</f>
        <v>R14</v>
      </c>
      <c r="G19" s="6" t="str">
        <f>IF(""=Redigering!H10,"",(Redigering!H10))</f>
        <v/>
      </c>
      <c r="H19" s="6">
        <f>IF(""=Redigering!I10,"",(Redigering!I10))</f>
        <v>5</v>
      </c>
      <c r="I19" s="6" t="str">
        <f>IF(""=Redigering!J10,"",(Redigering!J10))</f>
        <v>A</v>
      </c>
      <c r="J19" s="154" t="str">
        <f t="shared" si="1"/>
        <v>5A</v>
      </c>
      <c r="K19" s="155" t="str">
        <f t="shared" si="2"/>
        <v>AR</v>
      </c>
      <c r="L19" s="235" t="str">
        <f t="shared" si="3"/>
        <v>A</v>
      </c>
      <c r="M19" s="6" t="str">
        <f>IF(""=Redigering!K10,"",(Redigering!K10))</f>
        <v>Ex</v>
      </c>
      <c r="N19" s="6" t="str">
        <f>IF(""=Redigering!L10,"",(Redigering!L10))</f>
        <v>F</v>
      </c>
      <c r="O19" s="6">
        <f>IF(""=Redigering!M10,"",(Redigering!M10))</f>
        <v>1</v>
      </c>
      <c r="P19" s="6" t="str">
        <f>IF(""=Redigering!N10,"",(Redigering!N10))</f>
        <v>F</v>
      </c>
      <c r="Q19" s="6" t="str">
        <f>IF(""=Redigering!O10,"",(Redigering!O10))</f>
        <v>Ex</v>
      </c>
      <c r="R19" s="6" t="str">
        <f>IF(""=Redigering!P10,"",(Redigering!P10))</f>
        <v/>
      </c>
      <c r="S19" s="6" t="str">
        <f>IF(""=Redigering!Q10,"",(Redigering!Q10))</f>
        <v>P</v>
      </c>
      <c r="T19" s="6" t="str">
        <f>IF(""=Redigering!R10,"",(Redigering!R10))</f>
        <v/>
      </c>
      <c r="U19" s="6" t="str">
        <f>IF(""=Redigering!S10,"",(Redigering!S10))</f>
        <v/>
      </c>
      <c r="V19" s="242">
        <v>0.2</v>
      </c>
      <c r="W19" s="242">
        <v>0.35</v>
      </c>
      <c r="X19" s="242">
        <v>0.5</v>
      </c>
      <c r="Y19" s="242">
        <v>0.6</v>
      </c>
      <c r="Z19" s="242">
        <v>0.7</v>
      </c>
      <c r="AC19" s="51" t="str">
        <f t="shared" si="4"/>
        <v>1_9</v>
      </c>
      <c r="AD19" s="60" t="str">
        <f t="shared" si="5"/>
        <v/>
      </c>
      <c r="AE19" s="49" t="str">
        <f t="shared" si="6"/>
        <v/>
      </c>
      <c r="AF19" s="50">
        <f t="shared" si="7"/>
        <v>1</v>
      </c>
      <c r="AG19" s="60" t="str">
        <f t="shared" si="8"/>
        <v/>
      </c>
      <c r="AH19" s="49" t="str">
        <f t="shared" si="9"/>
        <v/>
      </c>
      <c r="AI19" s="61" t="str">
        <f t="shared" si="10"/>
        <v/>
      </c>
      <c r="AJ19" s="60" t="str">
        <f t="shared" si="11"/>
        <v/>
      </c>
      <c r="AK19" s="49" t="str">
        <f t="shared" si="12"/>
        <v/>
      </c>
      <c r="AL19" s="61" t="str">
        <f t="shared" si="13"/>
        <v/>
      </c>
      <c r="AM19" s="60" t="str">
        <f t="shared" si="14"/>
        <v/>
      </c>
      <c r="AN19" s="49" t="str">
        <f t="shared" si="15"/>
        <v/>
      </c>
      <c r="AO19" s="61" t="str">
        <f t="shared" si="16"/>
        <v/>
      </c>
      <c r="AP19" s="60" t="str">
        <f t="shared" si="17"/>
        <v/>
      </c>
      <c r="AQ19" s="49" t="str">
        <f t="shared" si="18"/>
        <v/>
      </c>
      <c r="AR19" s="61" t="str">
        <f t="shared" si="19"/>
        <v/>
      </c>
      <c r="AS19" s="60" t="str">
        <f t="shared" si="20"/>
        <v/>
      </c>
      <c r="AT19" s="49" t="str">
        <f t="shared" si="21"/>
        <v/>
      </c>
      <c r="AU19" s="61">
        <f t="shared" si="22"/>
        <v>1</v>
      </c>
      <c r="AV19" s="276" t="str">
        <f t="shared" si="23"/>
        <v/>
      </c>
      <c r="AW19" s="49" t="str">
        <f t="shared" si="24"/>
        <v/>
      </c>
      <c r="AX19" s="50">
        <f t="shared" si="25"/>
        <v>1</v>
      </c>
      <c r="AY19" s="53" t="str">
        <f t="shared" si="26"/>
        <v/>
      </c>
      <c r="AZ19" s="49" t="str">
        <f t="shared" si="27"/>
        <v/>
      </c>
      <c r="BA19" s="50" t="str">
        <f t="shared" si="28"/>
        <v/>
      </c>
      <c r="BB19" s="53" t="str">
        <f t="shared" si="29"/>
        <v/>
      </c>
      <c r="BC19" s="49" t="str">
        <f t="shared" si="30"/>
        <v/>
      </c>
      <c r="BD19" s="61" t="str">
        <f t="shared" si="31"/>
        <v/>
      </c>
      <c r="BE19" s="53" t="str">
        <f t="shared" si="32"/>
        <v/>
      </c>
      <c r="BF19" s="49" t="str">
        <f t="shared" si="33"/>
        <v/>
      </c>
      <c r="BG19" s="61" t="str">
        <f t="shared" si="34"/>
        <v/>
      </c>
      <c r="BH19" s="53" t="str">
        <f t="shared" si="35"/>
        <v/>
      </c>
      <c r="BI19" s="49" t="str">
        <f t="shared" si="36"/>
        <v/>
      </c>
      <c r="BJ19" s="61" t="str">
        <f t="shared" si="37"/>
        <v/>
      </c>
    </row>
    <row r="20" spans="1:62" x14ac:dyDescent="0.25">
      <c r="A20" s="6">
        <f>IF(""=Redigering!A11,"",(Redigering!A11))</f>
        <v>10</v>
      </c>
      <c r="B20" s="6" t="str">
        <f>IF(""=Redigering!C11,"",(Redigering!C11))</f>
        <v>1_1</v>
      </c>
      <c r="C20" s="137" t="str">
        <f>IF(""=Redigering!D11,"",(Redigering!D11))</f>
        <v>s-t diagram</v>
      </c>
      <c r="D20" s="6">
        <f>IF(""=Redigering!E11,"",(Redigering!E11))</f>
        <v>1</v>
      </c>
      <c r="E20" s="6">
        <f>IF(""=Redigering!F11,"",(Redigering!F11))</f>
        <v>1</v>
      </c>
      <c r="F20" s="6" t="str">
        <f>IF(""=Redigering!G11,"",(Redigering!G11))</f>
        <v>R11</v>
      </c>
      <c r="G20" s="6" t="str">
        <f>IF(""=Redigering!H11,"",(Redigering!H11))</f>
        <v/>
      </c>
      <c r="H20" s="6">
        <f>IF(""=Redigering!I11,"",(Redigering!I11))</f>
        <v>1</v>
      </c>
      <c r="I20" s="6" t="str">
        <f>IF(""=Redigering!J11,"",(Redigering!J11))</f>
        <v>E</v>
      </c>
      <c r="J20" s="154" t="str">
        <f t="shared" si="1"/>
        <v>1E</v>
      </c>
      <c r="K20" s="155" t="str">
        <f t="shared" si="2"/>
        <v>ER</v>
      </c>
      <c r="L20" s="235" t="str">
        <f t="shared" si="3"/>
        <v>E</v>
      </c>
      <c r="M20" s="6" t="str">
        <f>IF(""=Redigering!K11,"",(Redigering!K11))</f>
        <v>B</v>
      </c>
      <c r="N20" s="6" t="str">
        <f>IF(""=Redigering!L11,"",(Redigering!L11))</f>
        <v>F</v>
      </c>
      <c r="O20" s="6">
        <f>IF(""=Redigering!M11,"",(Redigering!M11))</f>
        <v>0</v>
      </c>
      <c r="P20" s="6" t="str">
        <f>IF(""=Redigering!N11,"",(Redigering!N11))</f>
        <v>A</v>
      </c>
      <c r="Q20" s="6" t="str">
        <f>IF(""=Redigering!O11,"",(Redigering!O11))</f>
        <v>U</v>
      </c>
      <c r="R20" s="6" t="str">
        <f>IF(""=Redigering!P11,"",(Redigering!P11))</f>
        <v/>
      </c>
      <c r="S20" s="6" t="str">
        <f>IF(""=Redigering!Q11,"",(Redigering!Q11))</f>
        <v>E</v>
      </c>
      <c r="T20" s="6" t="str">
        <f>IF(""=Redigering!R11,"",(Redigering!R11))</f>
        <v/>
      </c>
      <c r="U20" s="6" t="str">
        <f>IF(""=Redigering!S11,"",(Redigering!S11))</f>
        <v/>
      </c>
      <c r="V20" s="242">
        <v>0.2</v>
      </c>
      <c r="W20" s="242">
        <v>0.35</v>
      </c>
      <c r="X20" s="242">
        <v>0.5</v>
      </c>
      <c r="Y20" s="242">
        <v>0.6</v>
      </c>
      <c r="Z20" s="242">
        <v>0.7</v>
      </c>
      <c r="AC20" s="51" t="str">
        <f t="shared" si="4"/>
        <v>1_1</v>
      </c>
      <c r="AD20" s="60">
        <f t="shared" si="5"/>
        <v>1</v>
      </c>
      <c r="AE20" s="49" t="str">
        <f t="shared" si="6"/>
        <v/>
      </c>
      <c r="AF20" s="50" t="str">
        <f t="shared" si="7"/>
        <v/>
      </c>
      <c r="AG20" s="60">
        <f t="shared" si="8"/>
        <v>1</v>
      </c>
      <c r="AH20" s="49" t="str">
        <f t="shared" si="9"/>
        <v/>
      </c>
      <c r="AI20" s="61" t="str">
        <f t="shared" si="10"/>
        <v/>
      </c>
      <c r="AJ20" s="60" t="str">
        <f t="shared" si="11"/>
        <v/>
      </c>
      <c r="AK20" s="49" t="str">
        <f t="shared" si="12"/>
        <v/>
      </c>
      <c r="AL20" s="61" t="str">
        <f t="shared" si="13"/>
        <v/>
      </c>
      <c r="AM20" s="60" t="str">
        <f t="shared" si="14"/>
        <v/>
      </c>
      <c r="AN20" s="49" t="str">
        <f t="shared" si="15"/>
        <v/>
      </c>
      <c r="AO20" s="61" t="str">
        <f t="shared" si="16"/>
        <v/>
      </c>
      <c r="AP20" s="60" t="str">
        <f t="shared" si="17"/>
        <v/>
      </c>
      <c r="AQ20" s="49" t="str">
        <f t="shared" si="18"/>
        <v/>
      </c>
      <c r="AR20" s="61" t="str">
        <f t="shared" si="19"/>
        <v/>
      </c>
      <c r="AS20" s="60" t="str">
        <f t="shared" si="20"/>
        <v/>
      </c>
      <c r="AT20" s="49" t="str">
        <f t="shared" si="21"/>
        <v/>
      </c>
      <c r="AU20" s="61" t="str">
        <f t="shared" si="22"/>
        <v/>
      </c>
      <c r="AV20" s="276">
        <f t="shared" si="23"/>
        <v>1</v>
      </c>
      <c r="AW20" s="49" t="str">
        <f t="shared" si="24"/>
        <v/>
      </c>
      <c r="AX20" s="50" t="str">
        <f t="shared" si="25"/>
        <v/>
      </c>
      <c r="AY20" s="53" t="str">
        <f t="shared" si="26"/>
        <v/>
      </c>
      <c r="AZ20" s="49" t="str">
        <f t="shared" si="27"/>
        <v/>
      </c>
      <c r="BA20" s="50" t="str">
        <f t="shared" si="28"/>
        <v/>
      </c>
      <c r="BB20" s="53" t="str">
        <f t="shared" si="29"/>
        <v/>
      </c>
      <c r="BC20" s="49" t="str">
        <f t="shared" si="30"/>
        <v/>
      </c>
      <c r="BD20" s="61" t="str">
        <f t="shared" si="31"/>
        <v/>
      </c>
      <c r="BE20" s="53" t="str">
        <f t="shared" si="32"/>
        <v/>
      </c>
      <c r="BF20" s="49" t="str">
        <f t="shared" si="33"/>
        <v/>
      </c>
      <c r="BG20" s="61" t="str">
        <f t="shared" si="34"/>
        <v/>
      </c>
      <c r="BH20" s="53" t="str">
        <f t="shared" si="35"/>
        <v/>
      </c>
      <c r="BI20" s="49" t="str">
        <f t="shared" si="36"/>
        <v/>
      </c>
      <c r="BJ20" s="61" t="str">
        <f t="shared" si="37"/>
        <v/>
      </c>
    </row>
    <row r="21" spans="1:62" x14ac:dyDescent="0.25">
      <c r="A21" s="6">
        <f>IF(""=Redigering!A12,"",(Redigering!A12))</f>
        <v>11</v>
      </c>
      <c r="B21" s="6" t="str">
        <f>IF(""=Redigering!C12,"",(Redigering!C12))</f>
        <v>2_1</v>
      </c>
      <c r="C21" s="137" t="str">
        <f>IF(""=Redigering!D12,"",(Redigering!D12))</f>
        <v>Smälta isblock</v>
      </c>
      <c r="D21" s="6">
        <f>IF(""=Redigering!E12,"",(Redigering!E12))</f>
        <v>1</v>
      </c>
      <c r="E21" s="6">
        <f>IF(""=Redigering!F12,"",(Redigering!F12))</f>
        <v>1</v>
      </c>
      <c r="F21" s="6" t="str">
        <f>IF(""=Redigering!G12,"",(Redigering!G12))</f>
        <v>E13</v>
      </c>
      <c r="G21" s="6" t="str">
        <f>IF(""=Redigering!H12,"",(Redigering!H12))</f>
        <v/>
      </c>
      <c r="H21" s="6">
        <f>IF(""=Redigering!I12,"",(Redigering!I12))</f>
        <v>1</v>
      </c>
      <c r="I21" s="6" t="str">
        <f>IF(""=Redigering!J12,"",(Redigering!J12))</f>
        <v>E</v>
      </c>
      <c r="J21" s="154" t="str">
        <f t="shared" si="1"/>
        <v>1E</v>
      </c>
      <c r="K21" s="155" t="str">
        <f t="shared" si="2"/>
        <v>EE</v>
      </c>
      <c r="L21" s="235" t="str">
        <f t="shared" si="3"/>
        <v>E</v>
      </c>
      <c r="M21" s="6" t="str">
        <f>IF(""=Redigering!K12,"",(Redigering!K12))</f>
        <v>B</v>
      </c>
      <c r="N21" s="6" t="str">
        <f>IF(""=Redigering!L12,"",(Redigering!L12))</f>
        <v>I</v>
      </c>
      <c r="O21" s="6">
        <f>IF(""=Redigering!M12,"",(Redigering!M12))</f>
        <v>0</v>
      </c>
      <c r="P21" s="6" t="str">
        <f>IF(""=Redigering!N12,"",(Redigering!N12))</f>
        <v>A</v>
      </c>
      <c r="Q21" s="6" t="str">
        <f>IF(""=Redigering!O12,"",(Redigering!O12))</f>
        <v>U</v>
      </c>
      <c r="R21" s="6" t="str">
        <f>IF(""=Redigering!P12,"",(Redigering!P12))</f>
        <v/>
      </c>
      <c r="S21" s="6" t="str">
        <f>IF(""=Redigering!Q12,"",(Redigering!Q12))</f>
        <v>E</v>
      </c>
      <c r="T21" s="6" t="str">
        <f>IF(""=Redigering!R12,"",(Redigering!R12))</f>
        <v/>
      </c>
      <c r="U21" s="6" t="str">
        <f>IF(""=Redigering!S12,"",(Redigering!S12))</f>
        <v/>
      </c>
      <c r="V21" s="242">
        <v>0.2</v>
      </c>
      <c r="W21" s="242">
        <v>0.35</v>
      </c>
      <c r="X21" s="242">
        <v>0.5</v>
      </c>
      <c r="Y21" s="242">
        <v>0.6</v>
      </c>
      <c r="Z21" s="242">
        <v>0.7</v>
      </c>
      <c r="AC21" s="51" t="str">
        <f t="shared" si="4"/>
        <v>2_1</v>
      </c>
      <c r="AD21" s="60">
        <f t="shared" si="5"/>
        <v>1</v>
      </c>
      <c r="AE21" s="49" t="str">
        <f t="shared" si="6"/>
        <v/>
      </c>
      <c r="AF21" s="50" t="str">
        <f t="shared" si="7"/>
        <v/>
      </c>
      <c r="AG21" s="60">
        <f t="shared" si="8"/>
        <v>1</v>
      </c>
      <c r="AH21" s="49" t="str">
        <f t="shared" si="9"/>
        <v/>
      </c>
      <c r="AI21" s="61" t="str">
        <f t="shared" si="10"/>
        <v/>
      </c>
      <c r="AJ21" s="60" t="str">
        <f t="shared" si="11"/>
        <v/>
      </c>
      <c r="AK21" s="49" t="str">
        <f t="shared" si="12"/>
        <v/>
      </c>
      <c r="AL21" s="61" t="str">
        <f t="shared" si="13"/>
        <v/>
      </c>
      <c r="AM21" s="60" t="str">
        <f t="shared" si="14"/>
        <v/>
      </c>
      <c r="AN21" s="49" t="str">
        <f t="shared" si="15"/>
        <v/>
      </c>
      <c r="AO21" s="61" t="str">
        <f t="shared" si="16"/>
        <v/>
      </c>
      <c r="AP21" s="60" t="str">
        <f t="shared" si="17"/>
        <v/>
      </c>
      <c r="AQ21" s="49" t="str">
        <f t="shared" si="18"/>
        <v/>
      </c>
      <c r="AR21" s="61" t="str">
        <f t="shared" si="19"/>
        <v/>
      </c>
      <c r="AS21" s="60" t="str">
        <f t="shared" si="20"/>
        <v/>
      </c>
      <c r="AT21" s="49" t="str">
        <f t="shared" si="21"/>
        <v/>
      </c>
      <c r="AU21" s="61" t="str">
        <f t="shared" si="22"/>
        <v/>
      </c>
      <c r="AV21" s="276" t="str">
        <f t="shared" si="23"/>
        <v/>
      </c>
      <c r="AW21" s="49" t="str">
        <f t="shared" si="24"/>
        <v/>
      </c>
      <c r="AX21" s="50" t="str">
        <f t="shared" si="25"/>
        <v/>
      </c>
      <c r="AY21" s="53">
        <f t="shared" si="26"/>
        <v>1</v>
      </c>
      <c r="AZ21" s="49" t="str">
        <f t="shared" si="27"/>
        <v/>
      </c>
      <c r="BA21" s="50" t="str">
        <f t="shared" si="28"/>
        <v/>
      </c>
      <c r="BB21" s="53" t="str">
        <f t="shared" si="29"/>
        <v/>
      </c>
      <c r="BC21" s="49" t="str">
        <f t="shared" si="30"/>
        <v/>
      </c>
      <c r="BD21" s="61" t="str">
        <f t="shared" si="31"/>
        <v/>
      </c>
      <c r="BE21" s="53" t="str">
        <f t="shared" si="32"/>
        <v/>
      </c>
      <c r="BF21" s="49" t="str">
        <f t="shared" si="33"/>
        <v/>
      </c>
      <c r="BG21" s="61" t="str">
        <f t="shared" si="34"/>
        <v/>
      </c>
      <c r="BH21" s="53" t="str">
        <f t="shared" si="35"/>
        <v/>
      </c>
      <c r="BI21" s="49" t="str">
        <f t="shared" si="36"/>
        <v/>
      </c>
      <c r="BJ21" s="61" t="str">
        <f t="shared" si="37"/>
        <v/>
      </c>
    </row>
    <row r="22" spans="1:62" x14ac:dyDescent="0.25">
      <c r="A22" s="6">
        <f>IF(""=Redigering!A13,"",(Redigering!A13))</f>
        <v>12</v>
      </c>
      <c r="B22" s="6" t="str">
        <f>IF(""=Redigering!C13,"",(Redigering!C13))</f>
        <v>3_1</v>
      </c>
      <c r="C22" s="137" t="str">
        <f>IF(""=Redigering!D13,"",(Redigering!D13))</f>
        <v>Arbete</v>
      </c>
      <c r="D22" s="6">
        <f>IF(""=Redigering!E13,"",(Redigering!E13))</f>
        <v>1</v>
      </c>
      <c r="E22" s="6">
        <f>IF(""=Redigering!F13,"",(Redigering!F13))</f>
        <v>1</v>
      </c>
      <c r="F22" s="6" t="str">
        <f>IF(""=Redigering!G13,"",(Redigering!G13))</f>
        <v>E11</v>
      </c>
      <c r="G22" s="6" t="str">
        <f>IF(""=Redigering!H13,"",(Redigering!H13))</f>
        <v/>
      </c>
      <c r="H22" s="6">
        <f>IF(""=Redigering!I13,"",(Redigering!I13))</f>
        <v>1</v>
      </c>
      <c r="I22" s="6" t="str">
        <f>IF(""=Redigering!J13,"",(Redigering!J13))</f>
        <v>E</v>
      </c>
      <c r="J22" s="154" t="str">
        <f t="shared" si="1"/>
        <v>1E</v>
      </c>
      <c r="K22" s="155" t="str">
        <f t="shared" si="2"/>
        <v>EE</v>
      </c>
      <c r="L22" s="235" t="str">
        <f t="shared" si="3"/>
        <v>E</v>
      </c>
      <c r="M22" s="6" t="str">
        <f>IF(""=Redigering!K13,"",(Redigering!K13))</f>
        <v>K</v>
      </c>
      <c r="N22" s="6" t="str">
        <f>IF(""=Redigering!L13,"",(Redigering!L13))</f>
        <v>D</v>
      </c>
      <c r="O22" s="6">
        <f>IF(""=Redigering!M13,"",(Redigering!M13))</f>
        <v>0</v>
      </c>
      <c r="P22" s="6" t="str">
        <f>IF(""=Redigering!N13,"",(Redigering!N13))</f>
        <v>B</v>
      </c>
      <c r="Q22" s="6" t="str">
        <f>IF(""=Redigering!O13,"",(Redigering!O13))</f>
        <v>T</v>
      </c>
      <c r="R22" s="6" t="str">
        <f>IF(""=Redigering!P13,"",(Redigering!P13))</f>
        <v/>
      </c>
      <c r="S22" s="6" t="str">
        <f>IF(""=Redigering!Q13,"",(Redigering!Q13))</f>
        <v>E</v>
      </c>
      <c r="T22" s="6" t="str">
        <f>IF(""=Redigering!R13,"",(Redigering!R13))</f>
        <v/>
      </c>
      <c r="U22" s="6" t="str">
        <f>IF(""=Redigering!S13,"",(Redigering!S13))</f>
        <v/>
      </c>
      <c r="V22" s="242">
        <v>0.2</v>
      </c>
      <c r="W22" s="242">
        <v>0.35</v>
      </c>
      <c r="X22" s="242">
        <v>0.5</v>
      </c>
      <c r="Y22" s="242">
        <v>0.6</v>
      </c>
      <c r="Z22" s="242">
        <v>0.7</v>
      </c>
      <c r="AC22" s="51" t="str">
        <f t="shared" si="4"/>
        <v>3_1</v>
      </c>
      <c r="AD22" s="60">
        <f t="shared" si="5"/>
        <v>1</v>
      </c>
      <c r="AE22" s="49" t="str">
        <f t="shared" si="6"/>
        <v/>
      </c>
      <c r="AF22" s="50" t="str">
        <f t="shared" si="7"/>
        <v/>
      </c>
      <c r="AG22" s="60">
        <f t="shared" si="8"/>
        <v>1</v>
      </c>
      <c r="AH22" s="49" t="str">
        <f t="shared" si="9"/>
        <v/>
      </c>
      <c r="AI22" s="61" t="str">
        <f t="shared" si="10"/>
        <v/>
      </c>
      <c r="AJ22" s="60" t="str">
        <f t="shared" si="11"/>
        <v/>
      </c>
      <c r="AK22" s="49" t="str">
        <f t="shared" si="12"/>
        <v/>
      </c>
      <c r="AL22" s="61" t="str">
        <f t="shared" si="13"/>
        <v/>
      </c>
      <c r="AM22" s="60" t="str">
        <f t="shared" si="14"/>
        <v/>
      </c>
      <c r="AN22" s="49" t="str">
        <f t="shared" si="15"/>
        <v/>
      </c>
      <c r="AO22" s="61" t="str">
        <f t="shared" si="16"/>
        <v/>
      </c>
      <c r="AP22" s="60" t="str">
        <f t="shared" si="17"/>
        <v/>
      </c>
      <c r="AQ22" s="49" t="str">
        <f t="shared" si="18"/>
        <v/>
      </c>
      <c r="AR22" s="61" t="str">
        <f t="shared" si="19"/>
        <v/>
      </c>
      <c r="AS22" s="60" t="str">
        <f t="shared" si="20"/>
        <v/>
      </c>
      <c r="AT22" s="49" t="str">
        <f t="shared" si="21"/>
        <v/>
      </c>
      <c r="AU22" s="61" t="str">
        <f t="shared" si="22"/>
        <v/>
      </c>
      <c r="AV22" s="276" t="str">
        <f t="shared" si="23"/>
        <v/>
      </c>
      <c r="AW22" s="49" t="str">
        <f t="shared" si="24"/>
        <v/>
      </c>
      <c r="AX22" s="50" t="str">
        <f t="shared" si="25"/>
        <v/>
      </c>
      <c r="AY22" s="53">
        <f t="shared" si="26"/>
        <v>1</v>
      </c>
      <c r="AZ22" s="49" t="str">
        <f t="shared" si="27"/>
        <v/>
      </c>
      <c r="BA22" s="50" t="str">
        <f t="shared" si="28"/>
        <v/>
      </c>
      <c r="BB22" s="53" t="str">
        <f t="shared" si="29"/>
        <v/>
      </c>
      <c r="BC22" s="49" t="str">
        <f t="shared" si="30"/>
        <v/>
      </c>
      <c r="BD22" s="61" t="str">
        <f t="shared" si="31"/>
        <v/>
      </c>
      <c r="BE22" s="53" t="str">
        <f t="shared" si="32"/>
        <v/>
      </c>
      <c r="BF22" s="49" t="str">
        <f t="shared" si="33"/>
        <v/>
      </c>
      <c r="BG22" s="61" t="str">
        <f t="shared" si="34"/>
        <v/>
      </c>
      <c r="BH22" s="53" t="str">
        <f t="shared" si="35"/>
        <v/>
      </c>
      <c r="BI22" s="49" t="str">
        <f t="shared" si="36"/>
        <v/>
      </c>
      <c r="BJ22" s="61" t="str">
        <f t="shared" si="37"/>
        <v/>
      </c>
    </row>
    <row r="23" spans="1:62" x14ac:dyDescent="0.25">
      <c r="A23" s="6">
        <f>IF(""=Redigering!A14,"",(Redigering!A14))</f>
        <v>13</v>
      </c>
      <c r="B23" s="6" t="str">
        <f>IF(""=Redigering!C14,"",(Redigering!C14))</f>
        <v>3_2</v>
      </c>
      <c r="C23" s="137" t="str">
        <f>IF(""=Redigering!D14,"",(Redigering!D14))</f>
        <v>Arbete</v>
      </c>
      <c r="D23" s="6">
        <f>IF(""=Redigering!E14,"",(Redigering!E14))</f>
        <v>1</v>
      </c>
      <c r="E23" s="6">
        <f>IF(""=Redigering!F14,"",(Redigering!F14))</f>
        <v>1</v>
      </c>
      <c r="F23" s="6" t="str">
        <f>IF(""=Redigering!G14,"",(Redigering!G14))</f>
        <v>E11</v>
      </c>
      <c r="G23" s="6" t="str">
        <f>IF(""=Redigering!H14,"",(Redigering!H14))</f>
        <v/>
      </c>
      <c r="H23" s="6">
        <f>IF(""=Redigering!I14,"",(Redigering!I14))</f>
        <v>2</v>
      </c>
      <c r="I23" s="6" t="str">
        <f>IF(""=Redigering!J14,"",(Redigering!J14))</f>
        <v>E</v>
      </c>
      <c r="J23" s="154" t="str">
        <f t="shared" si="1"/>
        <v>2E</v>
      </c>
      <c r="K23" s="155" t="str">
        <f t="shared" si="2"/>
        <v>EE</v>
      </c>
      <c r="L23" s="235" t="str">
        <f t="shared" si="3"/>
        <v>E</v>
      </c>
      <c r="M23" s="6" t="str">
        <f>IF(""=Redigering!K14,"",(Redigering!K14))</f>
        <v>K</v>
      </c>
      <c r="N23" s="6" t="str">
        <f>IF(""=Redigering!L14,"",(Redigering!L14))</f>
        <v>D</v>
      </c>
      <c r="O23" s="6">
        <f>IF(""=Redigering!M14,"",(Redigering!M14))</f>
        <v>0</v>
      </c>
      <c r="P23" s="6" t="str">
        <f>IF(""=Redigering!N14,"",(Redigering!N14))</f>
        <v>B</v>
      </c>
      <c r="Q23" s="6" t="str">
        <f>IF(""=Redigering!O14,"",(Redigering!O14))</f>
        <v>T</v>
      </c>
      <c r="R23" s="6" t="str">
        <f>IF(""=Redigering!P14,"",(Redigering!P14))</f>
        <v/>
      </c>
      <c r="S23" s="6" t="str">
        <f>IF(""=Redigering!Q14,"",(Redigering!Q14))</f>
        <v>E</v>
      </c>
      <c r="T23" s="6" t="str">
        <f>IF(""=Redigering!R14,"",(Redigering!R14))</f>
        <v/>
      </c>
      <c r="U23" s="6" t="str">
        <f>IF(""=Redigering!S14,"",(Redigering!S14))</f>
        <v/>
      </c>
      <c r="V23" s="242">
        <v>0.2</v>
      </c>
      <c r="W23" s="242">
        <v>0.35</v>
      </c>
      <c r="X23" s="242">
        <v>0.5</v>
      </c>
      <c r="Y23" s="242">
        <v>0.6</v>
      </c>
      <c r="Z23" s="242">
        <v>0.7</v>
      </c>
      <c r="AC23" s="51" t="str">
        <f t="shared" si="4"/>
        <v>3_2</v>
      </c>
      <c r="AD23" s="60">
        <f t="shared" si="5"/>
        <v>1</v>
      </c>
      <c r="AE23" s="49" t="str">
        <f t="shared" si="6"/>
        <v/>
      </c>
      <c r="AF23" s="50" t="str">
        <f t="shared" si="7"/>
        <v/>
      </c>
      <c r="AG23" s="60" t="str">
        <f t="shared" si="8"/>
        <v/>
      </c>
      <c r="AH23" s="49" t="str">
        <f t="shared" si="9"/>
        <v/>
      </c>
      <c r="AI23" s="61" t="str">
        <f t="shared" si="10"/>
        <v/>
      </c>
      <c r="AJ23" s="60">
        <f t="shared" si="11"/>
        <v>1</v>
      </c>
      <c r="AK23" s="49" t="str">
        <f t="shared" si="12"/>
        <v/>
      </c>
      <c r="AL23" s="61" t="str">
        <f t="shared" si="13"/>
        <v/>
      </c>
      <c r="AM23" s="60" t="str">
        <f t="shared" si="14"/>
        <v/>
      </c>
      <c r="AN23" s="49" t="str">
        <f t="shared" si="15"/>
        <v/>
      </c>
      <c r="AO23" s="61" t="str">
        <f t="shared" si="16"/>
        <v/>
      </c>
      <c r="AP23" s="60" t="str">
        <f t="shared" si="17"/>
        <v/>
      </c>
      <c r="AQ23" s="49" t="str">
        <f t="shared" si="18"/>
        <v/>
      </c>
      <c r="AR23" s="61" t="str">
        <f t="shared" si="19"/>
        <v/>
      </c>
      <c r="AS23" s="60" t="str">
        <f t="shared" si="20"/>
        <v/>
      </c>
      <c r="AT23" s="49" t="str">
        <f t="shared" si="21"/>
        <v/>
      </c>
      <c r="AU23" s="61" t="str">
        <f t="shared" si="22"/>
        <v/>
      </c>
      <c r="AV23" s="276" t="str">
        <f t="shared" si="23"/>
        <v/>
      </c>
      <c r="AW23" s="49" t="str">
        <f t="shared" si="24"/>
        <v/>
      </c>
      <c r="AX23" s="50" t="str">
        <f t="shared" si="25"/>
        <v/>
      </c>
      <c r="AY23" s="53">
        <f t="shared" si="26"/>
        <v>1</v>
      </c>
      <c r="AZ23" s="49" t="str">
        <f t="shared" si="27"/>
        <v/>
      </c>
      <c r="BA23" s="50" t="str">
        <f t="shared" si="28"/>
        <v/>
      </c>
      <c r="BB23" s="53" t="str">
        <f t="shared" si="29"/>
        <v/>
      </c>
      <c r="BC23" s="49" t="str">
        <f t="shared" si="30"/>
        <v/>
      </c>
      <c r="BD23" s="61" t="str">
        <f t="shared" si="31"/>
        <v/>
      </c>
      <c r="BE23" s="53" t="str">
        <f t="shared" si="32"/>
        <v/>
      </c>
      <c r="BF23" s="49" t="str">
        <f t="shared" si="33"/>
        <v/>
      </c>
      <c r="BG23" s="61" t="str">
        <f t="shared" si="34"/>
        <v/>
      </c>
      <c r="BH23" s="53" t="str">
        <f t="shared" si="35"/>
        <v/>
      </c>
      <c r="BI23" s="49" t="str">
        <f t="shared" si="36"/>
        <v/>
      </c>
      <c r="BJ23" s="61" t="str">
        <f t="shared" si="37"/>
        <v/>
      </c>
    </row>
    <row r="24" spans="1:62" x14ac:dyDescent="0.25">
      <c r="A24" s="6">
        <f>IF(""=Redigering!A15,"",(Redigering!A15))</f>
        <v>14</v>
      </c>
      <c r="B24" s="6" t="str">
        <f>IF(""=Redigering!C15,"",(Redigering!C15))</f>
        <v>4_1</v>
      </c>
      <c r="C24" s="137" t="str">
        <f>IF(""=Redigering!D15,"",(Redigering!D15))</f>
        <v>Naturvetenskaplig fråga_Liv på Mars</v>
      </c>
      <c r="D24" s="6">
        <f>IF(""=Redigering!E15,"",(Redigering!E15))</f>
        <v>1</v>
      </c>
      <c r="E24" s="6">
        <f>IF(""=Redigering!F15,"",(Redigering!F15))</f>
        <v>1</v>
      </c>
      <c r="F24" s="6" t="str">
        <f>IF(""=Redigering!G15,"",(Redigering!G15))</f>
        <v>K12</v>
      </c>
      <c r="G24" s="6" t="str">
        <f>IF(""=Redigering!H15,"",(Redigering!H15))</f>
        <v>M11</v>
      </c>
      <c r="H24" s="6">
        <f>IF(""=Redigering!I15,"",(Redigering!I15))</f>
        <v>1</v>
      </c>
      <c r="I24" s="6" t="str">
        <f>IF(""=Redigering!J15,"",(Redigering!J15))</f>
        <v>E</v>
      </c>
      <c r="J24" s="154" t="str">
        <f t="shared" si="1"/>
        <v>1E</v>
      </c>
      <c r="K24" s="155" t="str">
        <f t="shared" si="2"/>
        <v>EK</v>
      </c>
      <c r="L24" s="235" t="str">
        <f t="shared" si="3"/>
        <v>EM</v>
      </c>
      <c r="M24" s="6" t="str">
        <f>IF(""=Redigering!K15,"",(Redigering!K15))</f>
        <v/>
      </c>
      <c r="N24" s="6" t="str">
        <f>IF(""=Redigering!L15,"",(Redigering!L15))</f>
        <v/>
      </c>
      <c r="O24" s="6" t="str">
        <f>IF(""=Redigering!M15,"",(Redigering!M15))</f>
        <v/>
      </c>
      <c r="P24" s="6" t="str">
        <f>IF(""=Redigering!N15,"",(Redigering!N15))</f>
        <v/>
      </c>
      <c r="Q24" s="6" t="str">
        <f>IF(""=Redigering!O15,"",(Redigering!O15))</f>
        <v/>
      </c>
      <c r="R24" s="6" t="str">
        <f>IF(""=Redigering!P15,"",(Redigering!P15))</f>
        <v/>
      </c>
      <c r="S24" s="6" t="str">
        <f>IF(""=Redigering!Q15,"",(Redigering!Q15))</f>
        <v/>
      </c>
      <c r="T24" s="6" t="str">
        <f>IF(""=Redigering!R15,"",(Redigering!R15))</f>
        <v/>
      </c>
      <c r="U24" s="6" t="str">
        <f>IF(""=Redigering!S15,"",(Redigering!S15))</f>
        <v/>
      </c>
      <c r="V24" s="242">
        <v>0.2</v>
      </c>
      <c r="W24" s="242">
        <v>0.35</v>
      </c>
      <c r="X24" s="242">
        <v>0.5</v>
      </c>
      <c r="Y24" s="242">
        <v>0.6</v>
      </c>
      <c r="Z24" s="242">
        <v>0.7</v>
      </c>
      <c r="AC24" s="51" t="str">
        <f t="shared" si="4"/>
        <v>4_1</v>
      </c>
      <c r="AD24" s="60">
        <f t="shared" si="5"/>
        <v>1</v>
      </c>
      <c r="AE24" s="49" t="str">
        <f t="shared" si="6"/>
        <v/>
      </c>
      <c r="AF24" s="50" t="str">
        <f t="shared" si="7"/>
        <v/>
      </c>
      <c r="AG24" s="60">
        <f t="shared" si="8"/>
        <v>1</v>
      </c>
      <c r="AH24" s="49" t="str">
        <f t="shared" si="9"/>
        <v/>
      </c>
      <c r="AI24" s="61" t="str">
        <f t="shared" si="10"/>
        <v/>
      </c>
      <c r="AJ24" s="60" t="str">
        <f t="shared" si="11"/>
        <v/>
      </c>
      <c r="AK24" s="49" t="str">
        <f t="shared" si="12"/>
        <v/>
      </c>
      <c r="AL24" s="61" t="str">
        <f t="shared" si="13"/>
        <v/>
      </c>
      <c r="AM24" s="60" t="str">
        <f t="shared" si="14"/>
        <v/>
      </c>
      <c r="AN24" s="49" t="str">
        <f t="shared" si="15"/>
        <v/>
      </c>
      <c r="AO24" s="61" t="str">
        <f t="shared" si="16"/>
        <v/>
      </c>
      <c r="AP24" s="60" t="str">
        <f t="shared" si="17"/>
        <v/>
      </c>
      <c r="AQ24" s="49" t="str">
        <f t="shared" si="18"/>
        <v/>
      </c>
      <c r="AR24" s="61" t="str">
        <f t="shared" si="19"/>
        <v/>
      </c>
      <c r="AS24" s="60" t="str">
        <f t="shared" si="20"/>
        <v/>
      </c>
      <c r="AT24" s="49" t="str">
        <f t="shared" si="21"/>
        <v/>
      </c>
      <c r="AU24" s="61" t="str">
        <f t="shared" si="22"/>
        <v/>
      </c>
      <c r="AV24" s="276" t="str">
        <f t="shared" si="23"/>
        <v/>
      </c>
      <c r="AW24" s="49" t="str">
        <f t="shared" si="24"/>
        <v/>
      </c>
      <c r="AX24" s="50" t="str">
        <f t="shared" si="25"/>
        <v/>
      </c>
      <c r="AY24" s="53" t="str">
        <f t="shared" si="26"/>
        <v/>
      </c>
      <c r="AZ24" s="49" t="str">
        <f t="shared" si="27"/>
        <v/>
      </c>
      <c r="BA24" s="50" t="str">
        <f t="shared" si="28"/>
        <v/>
      </c>
      <c r="BB24" s="53" t="str">
        <f t="shared" si="29"/>
        <v/>
      </c>
      <c r="BC24" s="49" t="str">
        <f t="shared" si="30"/>
        <v/>
      </c>
      <c r="BD24" s="61" t="str">
        <f t="shared" si="31"/>
        <v/>
      </c>
      <c r="BE24" s="53">
        <f t="shared" si="32"/>
        <v>1</v>
      </c>
      <c r="BF24" s="49" t="str">
        <f t="shared" si="33"/>
        <v/>
      </c>
      <c r="BG24" s="61" t="str">
        <f t="shared" si="34"/>
        <v/>
      </c>
      <c r="BH24" s="53">
        <f t="shared" si="35"/>
        <v>1</v>
      </c>
      <c r="BI24" s="49" t="str">
        <f t="shared" si="36"/>
        <v/>
      </c>
      <c r="BJ24" s="61" t="str">
        <f t="shared" si="37"/>
        <v/>
      </c>
    </row>
    <row r="25" spans="1:62" x14ac:dyDescent="0.25">
      <c r="A25" s="6">
        <f>IF(""=Redigering!A16,"",(Redigering!A16))</f>
        <v>15</v>
      </c>
      <c r="B25" s="6" t="str">
        <f>IF(""=Redigering!C16,"",(Redigering!C16))</f>
        <v>5_1</v>
      </c>
      <c r="C25" s="137" t="str">
        <f>IF(""=Redigering!D16,"",(Redigering!D16))</f>
        <v>Parallellkopplade resistorer</v>
      </c>
      <c r="D25" s="6">
        <f>IF(""=Redigering!E16,"",(Redigering!E16))</f>
        <v>1</v>
      </c>
      <c r="E25" s="6">
        <f>IF(""=Redigering!F16,"",(Redigering!F16))</f>
        <v>1</v>
      </c>
      <c r="F25" s="6" t="str">
        <f>IF(""=Redigering!G16,"",(Redigering!G16))</f>
        <v>E14</v>
      </c>
      <c r="G25" s="6" t="str">
        <f>IF(""=Redigering!H16,"",(Redigering!H16))</f>
        <v/>
      </c>
      <c r="H25" s="6">
        <f>IF(""=Redigering!I16,"",(Redigering!I16))</f>
        <v>1</v>
      </c>
      <c r="I25" s="6" t="str">
        <f>IF(""=Redigering!J16,"",(Redigering!J16))</f>
        <v>C</v>
      </c>
      <c r="J25" s="154" t="str">
        <f t="shared" si="1"/>
        <v>1C</v>
      </c>
      <c r="K25" s="155" t="str">
        <f t="shared" si="2"/>
        <v>CE</v>
      </c>
      <c r="L25" s="235" t="str">
        <f t="shared" si="3"/>
        <v>C</v>
      </c>
      <c r="M25" s="6" t="str">
        <f>IF(""=Redigering!K16,"",(Redigering!K16))</f>
        <v>F</v>
      </c>
      <c r="N25" s="6" t="str">
        <f>IF(""=Redigering!L16,"",(Redigering!L16))</f>
        <v>I</v>
      </c>
      <c r="O25" s="6">
        <f>IF(""=Redigering!M16,"",(Redigering!M16))</f>
        <v>0</v>
      </c>
      <c r="P25" s="6" t="str">
        <f>IF(""=Redigering!N16,"",(Redigering!N16))</f>
        <v>A</v>
      </c>
      <c r="Q25" s="6" t="str">
        <f>IF(""=Redigering!O16,"",(Redigering!O16))</f>
        <v>U</v>
      </c>
      <c r="R25" s="6" t="str">
        <f>IF(""=Redigering!P16,"",(Redigering!P16))</f>
        <v/>
      </c>
      <c r="S25" s="6" t="str">
        <f>IF(""=Redigering!Q16,"",(Redigering!Q16))</f>
        <v>E</v>
      </c>
      <c r="T25" s="6" t="str">
        <f>IF(""=Redigering!R16,"",(Redigering!R16))</f>
        <v/>
      </c>
      <c r="U25" s="6" t="str">
        <f>IF(""=Redigering!S16,"",(Redigering!S16))</f>
        <v/>
      </c>
      <c r="V25" s="242">
        <v>0.2</v>
      </c>
      <c r="W25" s="242">
        <v>0.35</v>
      </c>
      <c r="X25" s="242">
        <v>0.5</v>
      </c>
      <c r="Y25" s="242">
        <v>0.6</v>
      </c>
      <c r="Z25" s="242">
        <v>0.7</v>
      </c>
      <c r="AC25" s="51" t="str">
        <f t="shared" si="4"/>
        <v>5_1</v>
      </c>
      <c r="AD25" s="60" t="str">
        <f t="shared" si="5"/>
        <v/>
      </c>
      <c r="AE25" s="49">
        <f t="shared" si="6"/>
        <v>1</v>
      </c>
      <c r="AF25" s="50" t="str">
        <f t="shared" si="7"/>
        <v/>
      </c>
      <c r="AG25" s="60" t="str">
        <f t="shared" si="8"/>
        <v/>
      </c>
      <c r="AH25" s="49">
        <f t="shared" si="9"/>
        <v>1</v>
      </c>
      <c r="AI25" s="61" t="str">
        <f t="shared" si="10"/>
        <v/>
      </c>
      <c r="AJ25" s="60" t="str">
        <f t="shared" si="11"/>
        <v/>
      </c>
      <c r="AK25" s="49" t="str">
        <f t="shared" si="12"/>
        <v/>
      </c>
      <c r="AL25" s="61" t="str">
        <f t="shared" si="13"/>
        <v/>
      </c>
      <c r="AM25" s="60" t="str">
        <f t="shared" si="14"/>
        <v/>
      </c>
      <c r="AN25" s="49" t="str">
        <f t="shared" si="15"/>
        <v/>
      </c>
      <c r="AO25" s="61" t="str">
        <f t="shared" si="16"/>
        <v/>
      </c>
      <c r="AP25" s="60" t="str">
        <f t="shared" si="17"/>
        <v/>
      </c>
      <c r="AQ25" s="49" t="str">
        <f t="shared" si="18"/>
        <v/>
      </c>
      <c r="AR25" s="61" t="str">
        <f t="shared" si="19"/>
        <v/>
      </c>
      <c r="AS25" s="60" t="str">
        <f t="shared" si="20"/>
        <v/>
      </c>
      <c r="AT25" s="49" t="str">
        <f t="shared" si="21"/>
        <v/>
      </c>
      <c r="AU25" s="61" t="str">
        <f t="shared" si="22"/>
        <v/>
      </c>
      <c r="AV25" s="276" t="str">
        <f t="shared" si="23"/>
        <v/>
      </c>
      <c r="AW25" s="49" t="str">
        <f t="shared" si="24"/>
        <v/>
      </c>
      <c r="AX25" s="50" t="str">
        <f t="shared" si="25"/>
        <v/>
      </c>
      <c r="AY25" s="53" t="str">
        <f t="shared" si="26"/>
        <v/>
      </c>
      <c r="AZ25" s="49">
        <f t="shared" si="27"/>
        <v>1</v>
      </c>
      <c r="BA25" s="50" t="str">
        <f t="shared" si="28"/>
        <v/>
      </c>
      <c r="BB25" s="53" t="str">
        <f t="shared" si="29"/>
        <v/>
      </c>
      <c r="BC25" s="49" t="str">
        <f t="shared" si="30"/>
        <v/>
      </c>
      <c r="BD25" s="61" t="str">
        <f t="shared" si="31"/>
        <v/>
      </c>
      <c r="BE25" s="53" t="str">
        <f t="shared" si="32"/>
        <v/>
      </c>
      <c r="BF25" s="49" t="str">
        <f t="shared" si="33"/>
        <v/>
      </c>
      <c r="BG25" s="61" t="str">
        <f t="shared" si="34"/>
        <v/>
      </c>
      <c r="BH25" s="53" t="str">
        <f t="shared" si="35"/>
        <v/>
      </c>
      <c r="BI25" s="49" t="str">
        <f t="shared" si="36"/>
        <v/>
      </c>
      <c r="BJ25" s="61" t="str">
        <f t="shared" si="37"/>
        <v/>
      </c>
    </row>
    <row r="26" spans="1:62" x14ac:dyDescent="0.25">
      <c r="A26" s="6">
        <f>IF(""=Redigering!A17,"",(Redigering!A17))</f>
        <v>16</v>
      </c>
      <c r="B26" s="6" t="str">
        <f>IF(""=Redigering!C17,"",(Redigering!C17))</f>
        <v>6_1</v>
      </c>
      <c r="C26" s="137" t="str">
        <f>IF(""=Redigering!D17,"",(Redigering!D17))</f>
        <v>Maria Prytz</v>
      </c>
      <c r="D26" s="6">
        <f>IF(""=Redigering!E17,"",(Redigering!E17))</f>
        <v>1</v>
      </c>
      <c r="E26" s="6">
        <f>IF(""=Redigering!F17,"",(Redigering!F17))</f>
        <v>1</v>
      </c>
      <c r="F26" s="6" t="str">
        <f>IF(""=Redigering!G17,"",(Redigering!G17))</f>
        <v>R11</v>
      </c>
      <c r="G26" s="6" t="str">
        <f>IF(""=Redigering!H17,"",(Redigering!H17))</f>
        <v/>
      </c>
      <c r="H26" s="6">
        <f>IF(""=Redigering!I17,"",(Redigering!I17))</f>
        <v>1</v>
      </c>
      <c r="I26" s="6" t="str">
        <f>IF(""=Redigering!J17,"",(Redigering!J17))</f>
        <v>C</v>
      </c>
      <c r="J26" s="154" t="str">
        <f t="shared" si="1"/>
        <v>1C</v>
      </c>
      <c r="K26" s="155" t="str">
        <f t="shared" si="2"/>
        <v>CR</v>
      </c>
      <c r="L26" s="235" t="str">
        <f t="shared" si="3"/>
        <v>C</v>
      </c>
      <c r="M26" s="6" t="str">
        <f>IF(""=Redigering!K17,"",(Redigering!K17))</f>
        <v/>
      </c>
      <c r="N26" s="6" t="str">
        <f>IF(""=Redigering!L17,"",(Redigering!L17))</f>
        <v/>
      </c>
      <c r="O26" s="6" t="str">
        <f>IF(""=Redigering!M17,"",(Redigering!M17))</f>
        <v/>
      </c>
      <c r="P26" s="6" t="str">
        <f>IF(""=Redigering!N17,"",(Redigering!N17))</f>
        <v/>
      </c>
      <c r="Q26" s="6" t="str">
        <f>IF(""=Redigering!O17,"",(Redigering!O17))</f>
        <v/>
      </c>
      <c r="R26" s="6" t="str">
        <f>IF(""=Redigering!P17,"",(Redigering!P17))</f>
        <v/>
      </c>
      <c r="S26" s="6" t="str">
        <f>IF(""=Redigering!Q17,"",(Redigering!Q17))</f>
        <v/>
      </c>
      <c r="T26" s="6" t="str">
        <f>IF(""=Redigering!R17,"",(Redigering!R17))</f>
        <v/>
      </c>
      <c r="U26" s="6" t="str">
        <f>IF(""=Redigering!S17,"",(Redigering!S17))</f>
        <v/>
      </c>
      <c r="V26" s="242">
        <v>0.2</v>
      </c>
      <c r="W26" s="242">
        <v>0.35</v>
      </c>
      <c r="X26" s="242">
        <v>0.5</v>
      </c>
      <c r="Y26" s="242">
        <v>0.6</v>
      </c>
      <c r="Z26" s="242">
        <v>0.7</v>
      </c>
      <c r="AC26" s="51" t="str">
        <f t="shared" si="4"/>
        <v>6_1</v>
      </c>
      <c r="AD26" s="60" t="str">
        <f t="shared" si="5"/>
        <v/>
      </c>
      <c r="AE26" s="49">
        <f t="shared" si="6"/>
        <v>1</v>
      </c>
      <c r="AF26" s="50" t="str">
        <f t="shared" si="7"/>
        <v/>
      </c>
      <c r="AG26" s="60" t="str">
        <f t="shared" si="8"/>
        <v/>
      </c>
      <c r="AH26" s="49">
        <f t="shared" si="9"/>
        <v>1</v>
      </c>
      <c r="AI26" s="61" t="str">
        <f t="shared" si="10"/>
        <v/>
      </c>
      <c r="AJ26" s="60" t="str">
        <f t="shared" si="11"/>
        <v/>
      </c>
      <c r="AK26" s="49" t="str">
        <f t="shared" si="12"/>
        <v/>
      </c>
      <c r="AL26" s="61" t="str">
        <f t="shared" si="13"/>
        <v/>
      </c>
      <c r="AM26" s="60" t="str">
        <f t="shared" si="14"/>
        <v/>
      </c>
      <c r="AN26" s="49" t="str">
        <f t="shared" si="15"/>
        <v/>
      </c>
      <c r="AO26" s="61" t="str">
        <f t="shared" si="16"/>
        <v/>
      </c>
      <c r="AP26" s="60" t="str">
        <f t="shared" si="17"/>
        <v/>
      </c>
      <c r="AQ26" s="49" t="str">
        <f t="shared" si="18"/>
        <v/>
      </c>
      <c r="AR26" s="61" t="str">
        <f t="shared" si="19"/>
        <v/>
      </c>
      <c r="AS26" s="60" t="str">
        <f t="shared" si="20"/>
        <v/>
      </c>
      <c r="AT26" s="49" t="str">
        <f t="shared" si="21"/>
        <v/>
      </c>
      <c r="AU26" s="61" t="str">
        <f t="shared" si="22"/>
        <v/>
      </c>
      <c r="AV26" s="276" t="str">
        <f t="shared" si="23"/>
        <v/>
      </c>
      <c r="AW26" s="49">
        <f t="shared" si="24"/>
        <v>1</v>
      </c>
      <c r="AX26" s="50" t="str">
        <f t="shared" si="25"/>
        <v/>
      </c>
      <c r="AY26" s="53" t="str">
        <f t="shared" si="26"/>
        <v/>
      </c>
      <c r="AZ26" s="49" t="str">
        <f t="shared" si="27"/>
        <v/>
      </c>
      <c r="BA26" s="50" t="str">
        <f t="shared" si="28"/>
        <v/>
      </c>
      <c r="BB26" s="53" t="str">
        <f t="shared" si="29"/>
        <v/>
      </c>
      <c r="BC26" s="49" t="str">
        <f t="shared" si="30"/>
        <v/>
      </c>
      <c r="BD26" s="61" t="str">
        <f t="shared" si="31"/>
        <v/>
      </c>
      <c r="BE26" s="53" t="str">
        <f t="shared" si="32"/>
        <v/>
      </c>
      <c r="BF26" s="49" t="str">
        <f t="shared" si="33"/>
        <v/>
      </c>
      <c r="BG26" s="61" t="str">
        <f t="shared" si="34"/>
        <v/>
      </c>
      <c r="BH26" s="53" t="str">
        <f t="shared" si="35"/>
        <v/>
      </c>
      <c r="BI26" s="49" t="str">
        <f t="shared" si="36"/>
        <v/>
      </c>
      <c r="BJ26" s="61" t="str">
        <f t="shared" si="37"/>
        <v/>
      </c>
    </row>
    <row r="27" spans="1:62" x14ac:dyDescent="0.25">
      <c r="A27" s="6">
        <f>IF(""=Redigering!A18,"",(Redigering!A18))</f>
        <v>17</v>
      </c>
      <c r="B27" s="6" t="str">
        <f>IF(""=Redigering!C18,"",(Redigering!C18))</f>
        <v>6_2</v>
      </c>
      <c r="C27" s="137" t="str">
        <f>IF(""=Redigering!D18,"",(Redigering!D18))</f>
        <v>Maria Prytz</v>
      </c>
      <c r="D27" s="6">
        <f>IF(""=Redigering!E18,"",(Redigering!E18))</f>
        <v>1</v>
      </c>
      <c r="E27" s="6">
        <f>IF(""=Redigering!F18,"",(Redigering!F18))</f>
        <v>1</v>
      </c>
      <c r="F27" s="6" t="str">
        <f>IF(""=Redigering!G18,"",(Redigering!G18))</f>
        <v>R11</v>
      </c>
      <c r="G27" s="6" t="str">
        <f>IF(""=Redigering!H18,"",(Redigering!H18))</f>
        <v/>
      </c>
      <c r="H27" s="6">
        <f>IF(""=Redigering!I18,"",(Redigering!I18))</f>
        <v>2</v>
      </c>
      <c r="I27" s="6" t="str">
        <f>IF(""=Redigering!J18,"",(Redigering!J18))</f>
        <v>C</v>
      </c>
      <c r="J27" s="154" t="str">
        <f t="shared" si="1"/>
        <v>2C</v>
      </c>
      <c r="K27" s="155" t="str">
        <f t="shared" si="2"/>
        <v>CR</v>
      </c>
      <c r="L27" s="235" t="str">
        <f t="shared" si="3"/>
        <v>C</v>
      </c>
      <c r="M27" s="6" t="str">
        <f>IF(""=Redigering!K18,"",(Redigering!K18))</f>
        <v/>
      </c>
      <c r="N27" s="6" t="str">
        <f>IF(""=Redigering!L18,"",(Redigering!L18))</f>
        <v/>
      </c>
      <c r="O27" s="6" t="str">
        <f>IF(""=Redigering!M18,"",(Redigering!M18))</f>
        <v/>
      </c>
      <c r="P27" s="6" t="str">
        <f>IF(""=Redigering!N18,"",(Redigering!N18))</f>
        <v/>
      </c>
      <c r="Q27" s="6" t="str">
        <f>IF(""=Redigering!O18,"",(Redigering!O18))</f>
        <v/>
      </c>
      <c r="R27" s="6" t="str">
        <f>IF(""=Redigering!P18,"",(Redigering!P18))</f>
        <v/>
      </c>
      <c r="S27" s="6" t="str">
        <f>IF(""=Redigering!Q18,"",(Redigering!Q18))</f>
        <v/>
      </c>
      <c r="T27" s="6" t="str">
        <f>IF(""=Redigering!R18,"",(Redigering!R18))</f>
        <v/>
      </c>
      <c r="U27" s="6" t="str">
        <f>IF(""=Redigering!S18,"",(Redigering!S18))</f>
        <v/>
      </c>
      <c r="V27" s="242">
        <v>0.2</v>
      </c>
      <c r="W27" s="242">
        <v>0.35</v>
      </c>
      <c r="X27" s="242">
        <v>0.5</v>
      </c>
      <c r="Y27" s="242">
        <v>0.6</v>
      </c>
      <c r="Z27" s="242">
        <v>0.7</v>
      </c>
      <c r="AC27" s="51" t="str">
        <f t="shared" si="4"/>
        <v>6_2</v>
      </c>
      <c r="AD27" s="60" t="str">
        <f t="shared" si="5"/>
        <v/>
      </c>
      <c r="AE27" s="49">
        <f t="shared" si="6"/>
        <v>1</v>
      </c>
      <c r="AF27" s="50" t="str">
        <f t="shared" si="7"/>
        <v/>
      </c>
      <c r="AG27" s="60" t="str">
        <f t="shared" si="8"/>
        <v/>
      </c>
      <c r="AH27" s="49" t="str">
        <f t="shared" si="9"/>
        <v/>
      </c>
      <c r="AI27" s="61" t="str">
        <f t="shared" si="10"/>
        <v/>
      </c>
      <c r="AJ27" s="60" t="str">
        <f t="shared" si="11"/>
        <v/>
      </c>
      <c r="AK27" s="49">
        <f t="shared" si="12"/>
        <v>1</v>
      </c>
      <c r="AL27" s="61" t="str">
        <f t="shared" si="13"/>
        <v/>
      </c>
      <c r="AM27" s="60" t="str">
        <f t="shared" si="14"/>
        <v/>
      </c>
      <c r="AN27" s="49" t="str">
        <f t="shared" si="15"/>
        <v/>
      </c>
      <c r="AO27" s="61" t="str">
        <f t="shared" si="16"/>
        <v/>
      </c>
      <c r="AP27" s="60" t="str">
        <f t="shared" si="17"/>
        <v/>
      </c>
      <c r="AQ27" s="49" t="str">
        <f t="shared" si="18"/>
        <v/>
      </c>
      <c r="AR27" s="61" t="str">
        <f t="shared" si="19"/>
        <v/>
      </c>
      <c r="AS27" s="60" t="str">
        <f t="shared" si="20"/>
        <v/>
      </c>
      <c r="AT27" s="49" t="str">
        <f t="shared" si="21"/>
        <v/>
      </c>
      <c r="AU27" s="61" t="str">
        <f t="shared" si="22"/>
        <v/>
      </c>
      <c r="AV27" s="276" t="str">
        <f t="shared" si="23"/>
        <v/>
      </c>
      <c r="AW27" s="49">
        <f t="shared" si="24"/>
        <v>1</v>
      </c>
      <c r="AX27" s="50" t="str">
        <f t="shared" si="25"/>
        <v/>
      </c>
      <c r="AY27" s="53" t="str">
        <f t="shared" si="26"/>
        <v/>
      </c>
      <c r="AZ27" s="49" t="str">
        <f t="shared" si="27"/>
        <v/>
      </c>
      <c r="BA27" s="50" t="str">
        <f t="shared" si="28"/>
        <v/>
      </c>
      <c r="BB27" s="53" t="str">
        <f t="shared" si="29"/>
        <v/>
      </c>
      <c r="BC27" s="49" t="str">
        <f t="shared" si="30"/>
        <v/>
      </c>
      <c r="BD27" s="61" t="str">
        <f t="shared" si="31"/>
        <v/>
      </c>
      <c r="BE27" s="53" t="str">
        <f t="shared" si="32"/>
        <v/>
      </c>
      <c r="BF27" s="49" t="str">
        <f t="shared" si="33"/>
        <v/>
      </c>
      <c r="BG27" s="61" t="str">
        <f t="shared" si="34"/>
        <v/>
      </c>
      <c r="BH27" s="53" t="str">
        <f t="shared" si="35"/>
        <v/>
      </c>
      <c r="BI27" s="49" t="str">
        <f t="shared" si="36"/>
        <v/>
      </c>
      <c r="BJ27" s="61" t="str">
        <f t="shared" si="37"/>
        <v/>
      </c>
    </row>
    <row r="28" spans="1:62" x14ac:dyDescent="0.25">
      <c r="A28" s="6">
        <f>IF(""=Redigering!A19,"",(Redigering!A19))</f>
        <v>18</v>
      </c>
      <c r="B28" s="6" t="str">
        <f>IF(""=Redigering!C19,"",(Redigering!C19))</f>
        <v>7_1</v>
      </c>
      <c r="C28" s="137" t="str">
        <f>IF(""=Redigering!D19,"",(Redigering!D19))</f>
        <v>Tennisboll</v>
      </c>
      <c r="D28" s="6">
        <f>IF(""=Redigering!E19,"",(Redigering!E19))</f>
        <v>1</v>
      </c>
      <c r="E28" s="6">
        <f>IF(""=Redigering!F19,"",(Redigering!F19))</f>
        <v>1</v>
      </c>
      <c r="F28" s="6" t="str">
        <f>IF(""=Redigering!G19,"",(Redigering!G19))</f>
        <v>R11</v>
      </c>
      <c r="G28" s="6" t="str">
        <f>IF(""=Redigering!H19,"",(Redigering!H19))</f>
        <v/>
      </c>
      <c r="H28" s="6">
        <f>IF(""=Redigering!I19,"",(Redigering!I19))</f>
        <v>1</v>
      </c>
      <c r="I28" s="6" t="str">
        <f>IF(""=Redigering!J19,"",(Redigering!J19))</f>
        <v>C</v>
      </c>
      <c r="J28" s="154" t="str">
        <f t="shared" si="1"/>
        <v>1C</v>
      </c>
      <c r="K28" s="155" t="str">
        <f t="shared" si="2"/>
        <v>CR</v>
      </c>
      <c r="L28" s="235" t="str">
        <f t="shared" si="3"/>
        <v>C</v>
      </c>
      <c r="M28" s="6" t="str">
        <f>IF(""=Redigering!K19,"",(Redigering!K19))</f>
        <v/>
      </c>
      <c r="N28" s="6" t="str">
        <f>IF(""=Redigering!L19,"",(Redigering!L19))</f>
        <v/>
      </c>
      <c r="O28" s="6" t="str">
        <f>IF(""=Redigering!M19,"",(Redigering!M19))</f>
        <v/>
      </c>
      <c r="P28" s="6" t="str">
        <f>IF(""=Redigering!N19,"",(Redigering!N19))</f>
        <v/>
      </c>
      <c r="Q28" s="6" t="str">
        <f>IF(""=Redigering!O19,"",(Redigering!O19))</f>
        <v/>
      </c>
      <c r="R28" s="6" t="str">
        <f>IF(""=Redigering!P19,"",(Redigering!P19))</f>
        <v/>
      </c>
      <c r="S28" s="6" t="str">
        <f>IF(""=Redigering!Q19,"",(Redigering!Q19))</f>
        <v/>
      </c>
      <c r="T28" s="6" t="str">
        <f>IF(""=Redigering!R19,"",(Redigering!R19))</f>
        <v/>
      </c>
      <c r="U28" s="6" t="str">
        <f>IF(""=Redigering!S19,"",(Redigering!S19))</f>
        <v/>
      </c>
      <c r="V28" s="242">
        <v>0.2</v>
      </c>
      <c r="W28" s="242">
        <v>0.35</v>
      </c>
      <c r="X28" s="242">
        <v>0.5</v>
      </c>
      <c r="Y28" s="242">
        <v>0.6</v>
      </c>
      <c r="Z28" s="242">
        <v>0.7</v>
      </c>
      <c r="AC28" s="51" t="str">
        <f t="shared" si="4"/>
        <v>7_1</v>
      </c>
      <c r="AD28" s="60" t="str">
        <f t="shared" si="5"/>
        <v/>
      </c>
      <c r="AE28" s="49">
        <f t="shared" si="6"/>
        <v>1</v>
      </c>
      <c r="AF28" s="50" t="str">
        <f t="shared" si="7"/>
        <v/>
      </c>
      <c r="AG28" s="60" t="str">
        <f t="shared" si="8"/>
        <v/>
      </c>
      <c r="AH28" s="49">
        <f t="shared" si="9"/>
        <v>1</v>
      </c>
      <c r="AI28" s="61" t="str">
        <f t="shared" si="10"/>
        <v/>
      </c>
      <c r="AJ28" s="60" t="str">
        <f t="shared" si="11"/>
        <v/>
      </c>
      <c r="AK28" s="49" t="str">
        <f t="shared" si="12"/>
        <v/>
      </c>
      <c r="AL28" s="61" t="str">
        <f t="shared" si="13"/>
        <v/>
      </c>
      <c r="AM28" s="60" t="str">
        <f t="shared" si="14"/>
        <v/>
      </c>
      <c r="AN28" s="49" t="str">
        <f t="shared" si="15"/>
        <v/>
      </c>
      <c r="AO28" s="61" t="str">
        <f t="shared" si="16"/>
        <v/>
      </c>
      <c r="AP28" s="60" t="str">
        <f t="shared" si="17"/>
        <v/>
      </c>
      <c r="AQ28" s="49" t="str">
        <f t="shared" si="18"/>
        <v/>
      </c>
      <c r="AR28" s="61" t="str">
        <f t="shared" si="19"/>
        <v/>
      </c>
      <c r="AS28" s="60" t="str">
        <f t="shared" si="20"/>
        <v/>
      </c>
      <c r="AT28" s="49" t="str">
        <f t="shared" si="21"/>
        <v/>
      </c>
      <c r="AU28" s="61" t="str">
        <f t="shared" si="22"/>
        <v/>
      </c>
      <c r="AV28" s="276" t="str">
        <f t="shared" si="23"/>
        <v/>
      </c>
      <c r="AW28" s="49">
        <f t="shared" si="24"/>
        <v>1</v>
      </c>
      <c r="AX28" s="50" t="str">
        <f t="shared" si="25"/>
        <v/>
      </c>
      <c r="AY28" s="53" t="str">
        <f t="shared" si="26"/>
        <v/>
      </c>
      <c r="AZ28" s="49" t="str">
        <f t="shared" si="27"/>
        <v/>
      </c>
      <c r="BA28" s="50" t="str">
        <f t="shared" si="28"/>
        <v/>
      </c>
      <c r="BB28" s="53" t="str">
        <f t="shared" si="29"/>
        <v/>
      </c>
      <c r="BC28" s="49" t="str">
        <f t="shared" si="30"/>
        <v/>
      </c>
      <c r="BD28" s="61" t="str">
        <f t="shared" si="31"/>
        <v/>
      </c>
      <c r="BE28" s="53" t="str">
        <f t="shared" si="32"/>
        <v/>
      </c>
      <c r="BF28" s="49" t="str">
        <f t="shared" si="33"/>
        <v/>
      </c>
      <c r="BG28" s="61" t="str">
        <f t="shared" si="34"/>
        <v/>
      </c>
      <c r="BH28" s="53" t="str">
        <f t="shared" si="35"/>
        <v/>
      </c>
      <c r="BI28" s="49" t="str">
        <f t="shared" si="36"/>
        <v/>
      </c>
      <c r="BJ28" s="61" t="str">
        <f t="shared" si="37"/>
        <v/>
      </c>
    </row>
    <row r="29" spans="1:62" s="278" customFormat="1" x14ac:dyDescent="0.25">
      <c r="A29" s="3">
        <f>IF(""=Redigering!A20,"",(Redigering!A20))</f>
        <v>19</v>
      </c>
      <c r="B29" s="3" t="str">
        <f>IF(""=Redigering!C20,"",(Redigering!C20))</f>
        <v>8_1</v>
      </c>
      <c r="C29" s="277" t="str">
        <f>IF(""=Redigering!D20,"",(Redigering!D20))</f>
        <v>Vindsnurra på tak</v>
      </c>
      <c r="D29" s="3">
        <f>IF(""=Redigering!E20,"",(Redigering!E20))</f>
        <v>1</v>
      </c>
      <c r="E29" s="3">
        <f>IF(""=Redigering!F20,"",(Redigering!F20))</f>
        <v>1</v>
      </c>
      <c r="F29" s="3" t="str">
        <f>IF(""=Redigering!G20,"",(Redigering!G20))</f>
        <v>E12</v>
      </c>
      <c r="G29" s="3" t="str">
        <f>IF(""=Redigering!H20,"",(Redigering!H20))</f>
        <v/>
      </c>
      <c r="H29" s="3">
        <f>IF(""=Redigering!I20,"",(Redigering!I20))</f>
        <v>4</v>
      </c>
      <c r="I29" s="3" t="str">
        <f>IF(""=Redigering!J20,"",(Redigering!J20))</f>
        <v>E</v>
      </c>
      <c r="J29" s="3" t="str">
        <f t="shared" si="1"/>
        <v>4E</v>
      </c>
      <c r="K29" s="3" t="str">
        <f t="shared" si="2"/>
        <v>EE</v>
      </c>
      <c r="L29" s="3" t="str">
        <f t="shared" si="3"/>
        <v>E</v>
      </c>
      <c r="M29" s="3" t="str">
        <f>IF(""=Redigering!K20,"",(Redigering!K20))</f>
        <v/>
      </c>
      <c r="N29" s="3" t="str">
        <f>IF(""=Redigering!L20,"",(Redigering!L20))</f>
        <v/>
      </c>
      <c r="O29" s="3" t="str">
        <f>IF(""=Redigering!M20,"",(Redigering!M20))</f>
        <v/>
      </c>
      <c r="P29" s="3" t="str">
        <f>IF(""=Redigering!N20,"",(Redigering!N20))</f>
        <v/>
      </c>
      <c r="Q29" s="3" t="str">
        <f>IF(""=Redigering!O20,"",(Redigering!O20))</f>
        <v/>
      </c>
      <c r="R29" s="3" t="str">
        <f>IF(""=Redigering!P20,"",(Redigering!P20))</f>
        <v/>
      </c>
      <c r="S29" s="3" t="str">
        <f>IF(""=Redigering!Q20,"",(Redigering!Q20))</f>
        <v/>
      </c>
      <c r="T29" s="3" t="str">
        <f>IF(""=Redigering!R20,"",(Redigering!R20))</f>
        <v/>
      </c>
      <c r="U29" s="3" t="str">
        <f>IF(""=Redigering!S20,"",(Redigering!S20))</f>
        <v/>
      </c>
      <c r="V29" s="242">
        <v>0.2</v>
      </c>
      <c r="W29" s="242">
        <v>0.35</v>
      </c>
      <c r="X29" s="242">
        <v>0.5</v>
      </c>
      <c r="Y29" s="242">
        <v>0.6</v>
      </c>
      <c r="Z29" s="242">
        <v>0.7</v>
      </c>
      <c r="AC29" s="279" t="str">
        <f t="shared" si="4"/>
        <v>8_1</v>
      </c>
      <c r="AD29" s="280">
        <f t="shared" si="5"/>
        <v>1</v>
      </c>
      <c r="AE29" s="281" t="str">
        <f t="shared" si="6"/>
        <v/>
      </c>
      <c r="AF29" s="282" t="str">
        <f t="shared" si="7"/>
        <v/>
      </c>
      <c r="AG29" s="280" t="str">
        <f t="shared" si="8"/>
        <v/>
      </c>
      <c r="AH29" s="281" t="str">
        <f t="shared" si="9"/>
        <v/>
      </c>
      <c r="AI29" s="283" t="str">
        <f t="shared" si="10"/>
        <v/>
      </c>
      <c r="AJ29" s="280" t="str">
        <f t="shared" si="11"/>
        <v/>
      </c>
      <c r="AK29" s="281" t="str">
        <f t="shared" si="12"/>
        <v/>
      </c>
      <c r="AL29" s="283" t="str">
        <f t="shared" si="13"/>
        <v/>
      </c>
      <c r="AM29" s="280" t="str">
        <f t="shared" si="14"/>
        <v/>
      </c>
      <c r="AN29" s="281" t="str">
        <f t="shared" si="15"/>
        <v/>
      </c>
      <c r="AO29" s="283" t="str">
        <f t="shared" si="16"/>
        <v/>
      </c>
      <c r="AP29" s="280">
        <f t="shared" si="17"/>
        <v>1</v>
      </c>
      <c r="AQ29" s="281" t="str">
        <f t="shared" si="18"/>
        <v/>
      </c>
      <c r="AR29" s="283" t="str">
        <f t="shared" si="19"/>
        <v/>
      </c>
      <c r="AS29" s="280" t="str">
        <f t="shared" si="20"/>
        <v/>
      </c>
      <c r="AT29" s="281" t="str">
        <f t="shared" si="21"/>
        <v/>
      </c>
      <c r="AU29" s="283" t="str">
        <f t="shared" si="22"/>
        <v/>
      </c>
      <c r="AV29" s="276" t="str">
        <f t="shared" si="23"/>
        <v/>
      </c>
      <c r="AW29" s="281" t="str">
        <f t="shared" si="24"/>
        <v/>
      </c>
      <c r="AX29" s="282" t="str">
        <f t="shared" si="25"/>
        <v/>
      </c>
      <c r="AY29" s="284">
        <f t="shared" si="26"/>
        <v>1</v>
      </c>
      <c r="AZ29" s="281" t="str">
        <f t="shared" si="27"/>
        <v/>
      </c>
      <c r="BA29" s="282" t="str">
        <f t="shared" si="28"/>
        <v/>
      </c>
      <c r="BB29" s="284" t="str">
        <f t="shared" si="29"/>
        <v/>
      </c>
      <c r="BC29" s="281" t="str">
        <f t="shared" si="30"/>
        <v/>
      </c>
      <c r="BD29" s="283" t="str">
        <f t="shared" si="31"/>
        <v/>
      </c>
      <c r="BE29" s="284" t="str">
        <f t="shared" si="32"/>
        <v/>
      </c>
      <c r="BF29" s="281" t="str">
        <f t="shared" si="33"/>
        <v/>
      </c>
      <c r="BG29" s="283" t="str">
        <f t="shared" si="34"/>
        <v/>
      </c>
      <c r="BH29" s="53" t="str">
        <f t="shared" si="35"/>
        <v/>
      </c>
      <c r="BI29" s="49" t="str">
        <f t="shared" si="36"/>
        <v/>
      </c>
      <c r="BJ29" s="61" t="str">
        <f t="shared" si="37"/>
        <v/>
      </c>
    </row>
    <row r="30" spans="1:62" x14ac:dyDescent="0.25">
      <c r="A30" s="6">
        <f>IF(""=Redigering!A21,"",(Redigering!A21))</f>
        <v>20</v>
      </c>
      <c r="B30" s="6" t="str">
        <f>IF(""=Redigering!C21,"",(Redigering!C21))</f>
        <v>8_2</v>
      </c>
      <c r="C30" s="137" t="str">
        <f>IF(""=Redigering!D21,"",(Redigering!D21))</f>
        <v>Vindsnurra på tak</v>
      </c>
      <c r="D30" s="6">
        <f>IF(""=Redigering!E21,"",(Redigering!E21))</f>
        <v>1</v>
      </c>
      <c r="E30" s="6">
        <f>IF(""=Redigering!F21,"",(Redigering!F21))</f>
        <v>1</v>
      </c>
      <c r="F30" s="6" t="str">
        <f>IF(""=Redigering!G21,"",(Redigering!G21))</f>
        <v>E12</v>
      </c>
      <c r="G30" s="6" t="str">
        <f>IF(""=Redigering!H21,"",(Redigering!H21))</f>
        <v/>
      </c>
      <c r="H30" s="6">
        <f>IF(""=Redigering!I21,"",(Redigering!I21))</f>
        <v>4</v>
      </c>
      <c r="I30" s="6" t="str">
        <f>IF(""=Redigering!J21,"",(Redigering!J21))</f>
        <v>C</v>
      </c>
      <c r="J30" s="154" t="str">
        <f t="shared" si="1"/>
        <v>4C</v>
      </c>
      <c r="K30" s="155" t="str">
        <f t="shared" si="2"/>
        <v>CE</v>
      </c>
      <c r="L30" s="235" t="str">
        <f t="shared" si="3"/>
        <v>C</v>
      </c>
      <c r="M30" s="6" t="str">
        <f>IF(""=Redigering!K21,"",(Redigering!K21))</f>
        <v/>
      </c>
      <c r="N30" s="6" t="str">
        <f>IF(""=Redigering!L21,"",(Redigering!L21))</f>
        <v/>
      </c>
      <c r="O30" s="6" t="str">
        <f>IF(""=Redigering!M21,"",(Redigering!M21))</f>
        <v/>
      </c>
      <c r="P30" s="6" t="str">
        <f>IF(""=Redigering!N21,"",(Redigering!N21))</f>
        <v/>
      </c>
      <c r="Q30" s="6" t="str">
        <f>IF(""=Redigering!O21,"",(Redigering!O21))</f>
        <v/>
      </c>
      <c r="R30" s="6" t="str">
        <f>IF(""=Redigering!P21,"",(Redigering!P21))</f>
        <v/>
      </c>
      <c r="S30" s="6" t="str">
        <f>IF(""=Redigering!Q21,"",(Redigering!Q21))</f>
        <v/>
      </c>
      <c r="T30" s="6" t="str">
        <f>IF(""=Redigering!R21,"",(Redigering!R21))</f>
        <v/>
      </c>
      <c r="U30" s="6" t="str">
        <f>IF(""=Redigering!S21,"",(Redigering!S21))</f>
        <v/>
      </c>
      <c r="V30" s="242">
        <v>0.2</v>
      </c>
      <c r="W30" s="242">
        <v>0.35</v>
      </c>
      <c r="X30" s="242">
        <v>0.5</v>
      </c>
      <c r="Y30" s="242">
        <v>0.6</v>
      </c>
      <c r="Z30" s="242">
        <v>0.7</v>
      </c>
      <c r="AC30" s="51" t="str">
        <f t="shared" si="4"/>
        <v>8_2</v>
      </c>
      <c r="AD30" s="60" t="str">
        <f t="shared" si="5"/>
        <v/>
      </c>
      <c r="AE30" s="49">
        <f t="shared" si="6"/>
        <v>1</v>
      </c>
      <c r="AF30" s="50" t="str">
        <f t="shared" si="7"/>
        <v/>
      </c>
      <c r="AG30" s="60" t="str">
        <f t="shared" si="8"/>
        <v/>
      </c>
      <c r="AH30" s="49" t="str">
        <f t="shared" si="9"/>
        <v/>
      </c>
      <c r="AI30" s="61" t="str">
        <f t="shared" si="10"/>
        <v/>
      </c>
      <c r="AJ30" s="60" t="str">
        <f t="shared" si="11"/>
        <v/>
      </c>
      <c r="AK30" s="49" t="str">
        <f t="shared" si="12"/>
        <v/>
      </c>
      <c r="AL30" s="61" t="str">
        <f t="shared" si="13"/>
        <v/>
      </c>
      <c r="AM30" s="60" t="str">
        <f t="shared" si="14"/>
        <v/>
      </c>
      <c r="AN30" s="49" t="str">
        <f t="shared" si="15"/>
        <v/>
      </c>
      <c r="AO30" s="61" t="str">
        <f t="shared" si="16"/>
        <v/>
      </c>
      <c r="AP30" s="60" t="str">
        <f t="shared" si="17"/>
        <v/>
      </c>
      <c r="AQ30" s="49">
        <f t="shared" si="18"/>
        <v>1</v>
      </c>
      <c r="AR30" s="61" t="str">
        <f t="shared" si="19"/>
        <v/>
      </c>
      <c r="AS30" s="60" t="str">
        <f t="shared" si="20"/>
        <v/>
      </c>
      <c r="AT30" s="49" t="str">
        <f t="shared" si="21"/>
        <v/>
      </c>
      <c r="AU30" s="61" t="str">
        <f t="shared" si="22"/>
        <v/>
      </c>
      <c r="AV30" s="276" t="str">
        <f t="shared" si="23"/>
        <v/>
      </c>
      <c r="AW30" s="49" t="str">
        <f t="shared" si="24"/>
        <v/>
      </c>
      <c r="AX30" s="50" t="str">
        <f t="shared" si="25"/>
        <v/>
      </c>
      <c r="AY30" s="53" t="str">
        <f t="shared" si="26"/>
        <v/>
      </c>
      <c r="AZ30" s="49">
        <f t="shared" si="27"/>
        <v>1</v>
      </c>
      <c r="BA30" s="50" t="str">
        <f t="shared" si="28"/>
        <v/>
      </c>
      <c r="BB30" s="53" t="str">
        <f t="shared" si="29"/>
        <v/>
      </c>
      <c r="BC30" s="49" t="str">
        <f t="shared" si="30"/>
        <v/>
      </c>
      <c r="BD30" s="61" t="str">
        <f t="shared" si="31"/>
        <v/>
      </c>
      <c r="BE30" s="53" t="str">
        <f t="shared" si="32"/>
        <v/>
      </c>
      <c r="BF30" s="49" t="str">
        <f t="shared" si="33"/>
        <v/>
      </c>
      <c r="BG30" s="61" t="str">
        <f t="shared" si="34"/>
        <v/>
      </c>
      <c r="BH30" s="53" t="str">
        <f t="shared" si="35"/>
        <v/>
      </c>
      <c r="BI30" s="49" t="str">
        <f t="shared" si="36"/>
        <v/>
      </c>
      <c r="BJ30" s="61" t="str">
        <f t="shared" si="37"/>
        <v/>
      </c>
    </row>
    <row r="31" spans="1:62" x14ac:dyDescent="0.25">
      <c r="A31" s="6">
        <f>IF(""=Redigering!A22,"",(Redigering!A22))</f>
        <v>21</v>
      </c>
      <c r="B31" s="6" t="str">
        <f>IF(""=Redigering!C22,"",(Redigering!C22))</f>
        <v>8_3</v>
      </c>
      <c r="C31" s="137" t="str">
        <f>IF(""=Redigering!D22,"",(Redigering!D22))</f>
        <v>Vindsnurra på tak</v>
      </c>
      <c r="D31" s="6">
        <f>IF(""=Redigering!E22,"",(Redigering!E22))</f>
        <v>1</v>
      </c>
      <c r="E31" s="6">
        <f>IF(""=Redigering!F22,"",(Redigering!F22))</f>
        <v>1</v>
      </c>
      <c r="F31" s="6" t="str">
        <f>IF(""=Redigering!G22,"",(Redigering!G22))</f>
        <v>E12</v>
      </c>
      <c r="G31" s="6" t="str">
        <f>IF(""=Redigering!H22,"",(Redigering!H22))</f>
        <v/>
      </c>
      <c r="H31" s="6">
        <f>IF(""=Redigering!I22,"",(Redigering!I22))</f>
        <v>4</v>
      </c>
      <c r="I31" s="6" t="str">
        <f>IF(""=Redigering!J22,"",(Redigering!J22))</f>
        <v>A</v>
      </c>
      <c r="J31" s="154" t="str">
        <f t="shared" si="1"/>
        <v>4A</v>
      </c>
      <c r="K31" s="155" t="str">
        <f t="shared" si="2"/>
        <v>AE</v>
      </c>
      <c r="L31" s="235" t="str">
        <f t="shared" si="3"/>
        <v>A</v>
      </c>
      <c r="M31" s="6" t="str">
        <f>IF(""=Redigering!K22,"",(Redigering!K22))</f>
        <v/>
      </c>
      <c r="N31" s="6" t="str">
        <f>IF(""=Redigering!L22,"",(Redigering!L22))</f>
        <v/>
      </c>
      <c r="O31" s="6" t="str">
        <f>IF(""=Redigering!M22,"",(Redigering!M22))</f>
        <v/>
      </c>
      <c r="P31" s="6" t="str">
        <f>IF(""=Redigering!N22,"",(Redigering!N22))</f>
        <v/>
      </c>
      <c r="Q31" s="6" t="str">
        <f>IF(""=Redigering!O22,"",(Redigering!O22))</f>
        <v/>
      </c>
      <c r="R31" s="6" t="str">
        <f>IF(""=Redigering!P22,"",(Redigering!P22))</f>
        <v/>
      </c>
      <c r="S31" s="6" t="str">
        <f>IF(""=Redigering!Q22,"",(Redigering!Q22))</f>
        <v/>
      </c>
      <c r="T31" s="6" t="str">
        <f>IF(""=Redigering!R22,"",(Redigering!R22))</f>
        <v/>
      </c>
      <c r="U31" s="6" t="str">
        <f>IF(""=Redigering!S22,"",(Redigering!S22))</f>
        <v/>
      </c>
      <c r="V31" s="242">
        <v>0.2</v>
      </c>
      <c r="W31" s="242">
        <v>0.35</v>
      </c>
      <c r="X31" s="242">
        <v>0.5</v>
      </c>
      <c r="Y31" s="242">
        <v>0.6</v>
      </c>
      <c r="Z31" s="242">
        <v>0.7</v>
      </c>
      <c r="AC31" s="51" t="str">
        <f t="shared" si="4"/>
        <v>8_3</v>
      </c>
      <c r="AD31" s="60" t="str">
        <f t="shared" si="5"/>
        <v/>
      </c>
      <c r="AE31" s="49" t="str">
        <f t="shared" si="6"/>
        <v/>
      </c>
      <c r="AF31" s="50">
        <f t="shared" si="7"/>
        <v>1</v>
      </c>
      <c r="AG31" s="60" t="str">
        <f t="shared" si="8"/>
        <v/>
      </c>
      <c r="AH31" s="49" t="str">
        <f t="shared" si="9"/>
        <v/>
      </c>
      <c r="AI31" s="61" t="str">
        <f t="shared" si="10"/>
        <v/>
      </c>
      <c r="AJ31" s="60" t="str">
        <f t="shared" si="11"/>
        <v/>
      </c>
      <c r="AK31" s="49" t="str">
        <f t="shared" si="12"/>
        <v/>
      </c>
      <c r="AL31" s="61" t="str">
        <f t="shared" si="13"/>
        <v/>
      </c>
      <c r="AM31" s="60" t="str">
        <f t="shared" si="14"/>
        <v/>
      </c>
      <c r="AN31" s="49" t="str">
        <f t="shared" si="15"/>
        <v/>
      </c>
      <c r="AO31" s="61" t="str">
        <f t="shared" si="16"/>
        <v/>
      </c>
      <c r="AP31" s="60" t="str">
        <f t="shared" si="17"/>
        <v/>
      </c>
      <c r="AQ31" s="49" t="str">
        <f t="shared" si="18"/>
        <v/>
      </c>
      <c r="AR31" s="61">
        <f t="shared" si="19"/>
        <v>1</v>
      </c>
      <c r="AS31" s="60" t="str">
        <f t="shared" si="20"/>
        <v/>
      </c>
      <c r="AT31" s="49" t="str">
        <f t="shared" si="21"/>
        <v/>
      </c>
      <c r="AU31" s="61" t="str">
        <f t="shared" si="22"/>
        <v/>
      </c>
      <c r="AV31" s="276" t="str">
        <f t="shared" si="23"/>
        <v/>
      </c>
      <c r="AW31" s="49" t="str">
        <f t="shared" si="24"/>
        <v/>
      </c>
      <c r="AX31" s="50" t="str">
        <f t="shared" si="25"/>
        <v/>
      </c>
      <c r="AY31" s="53" t="str">
        <f t="shared" si="26"/>
        <v/>
      </c>
      <c r="AZ31" s="49" t="str">
        <f t="shared" si="27"/>
        <v/>
      </c>
      <c r="BA31" s="50">
        <f t="shared" si="28"/>
        <v>1</v>
      </c>
      <c r="BB31" s="53" t="str">
        <f t="shared" si="29"/>
        <v/>
      </c>
      <c r="BC31" s="49" t="str">
        <f t="shared" si="30"/>
        <v/>
      </c>
      <c r="BD31" s="61" t="str">
        <f t="shared" si="31"/>
        <v/>
      </c>
      <c r="BE31" s="53" t="str">
        <f t="shared" si="32"/>
        <v/>
      </c>
      <c r="BF31" s="49" t="str">
        <f t="shared" si="33"/>
        <v/>
      </c>
      <c r="BG31" s="61" t="str">
        <f t="shared" si="34"/>
        <v/>
      </c>
      <c r="BH31" s="53" t="str">
        <f t="shared" si="35"/>
        <v/>
      </c>
      <c r="BI31" s="49" t="str">
        <f t="shared" si="36"/>
        <v/>
      </c>
      <c r="BJ31" s="61" t="str">
        <f t="shared" si="37"/>
        <v/>
      </c>
    </row>
    <row r="32" spans="1:62" x14ac:dyDescent="0.25">
      <c r="A32" s="6">
        <f>IF(""=Redigering!A23,"",(Redigering!A23))</f>
        <v>22</v>
      </c>
      <c r="B32" s="6" t="str">
        <f>IF(""=Redigering!C23,"",(Redigering!C23))</f>
        <v>9_1</v>
      </c>
      <c r="C32" s="137" t="str">
        <f>IF(""=Redigering!D23,"",(Redigering!D23))</f>
        <v>Kaffebryggare</v>
      </c>
      <c r="D32" s="6">
        <f>IF(""=Redigering!E23,"",(Redigering!E23))</f>
        <v>1</v>
      </c>
      <c r="E32" s="6">
        <f>IF(""=Redigering!F23,"",(Redigering!F23))</f>
        <v>1</v>
      </c>
      <c r="F32" s="6" t="str">
        <f>IF(""=Redigering!G23,"",(Redigering!G23))</f>
        <v>E13</v>
      </c>
      <c r="G32" s="6" t="str">
        <f>IF(""=Redigering!H23,"",(Redigering!H23))</f>
        <v/>
      </c>
      <c r="H32" s="6">
        <f>IF(""=Redigering!I23,"",(Redigering!I23))</f>
        <v>2</v>
      </c>
      <c r="I32" s="6" t="str">
        <f>IF(""=Redigering!J23,"",(Redigering!J23))</f>
        <v>E</v>
      </c>
      <c r="J32" s="154" t="str">
        <f t="shared" si="1"/>
        <v>2E</v>
      </c>
      <c r="K32" s="155" t="str">
        <f t="shared" si="2"/>
        <v>EE</v>
      </c>
      <c r="L32" s="235" t="str">
        <f t="shared" si="3"/>
        <v>E</v>
      </c>
      <c r="M32" s="6" t="str">
        <f>IF(""=Redigering!K23,"",(Redigering!K23))</f>
        <v/>
      </c>
      <c r="N32" s="6" t="str">
        <f>IF(""=Redigering!L23,"",(Redigering!L23))</f>
        <v/>
      </c>
      <c r="O32" s="6" t="str">
        <f>IF(""=Redigering!M23,"",(Redigering!M23))</f>
        <v/>
      </c>
      <c r="P32" s="6" t="str">
        <f>IF(""=Redigering!N23,"",(Redigering!N23))</f>
        <v/>
      </c>
      <c r="Q32" s="6" t="str">
        <f>IF(""=Redigering!O23,"",(Redigering!O23))</f>
        <v/>
      </c>
      <c r="R32" s="6" t="str">
        <f>IF(""=Redigering!P23,"",(Redigering!P23))</f>
        <v/>
      </c>
      <c r="S32" s="6" t="str">
        <f>IF(""=Redigering!Q23,"",(Redigering!Q23))</f>
        <v/>
      </c>
      <c r="T32" s="6" t="str">
        <f>IF(""=Redigering!R23,"",(Redigering!R23))</f>
        <v/>
      </c>
      <c r="U32" s="6" t="str">
        <f>IF(""=Redigering!S23,"",(Redigering!S23))</f>
        <v/>
      </c>
      <c r="V32" s="242">
        <v>0.2</v>
      </c>
      <c r="W32" s="242">
        <v>0.35</v>
      </c>
      <c r="X32" s="242">
        <v>0.5</v>
      </c>
      <c r="Y32" s="242">
        <v>0.6</v>
      </c>
      <c r="Z32" s="242">
        <v>0.7</v>
      </c>
      <c r="AC32" s="51" t="str">
        <f t="shared" si="4"/>
        <v>9_1</v>
      </c>
      <c r="AD32" s="60">
        <f t="shared" si="5"/>
        <v>1</v>
      </c>
      <c r="AE32" s="49" t="str">
        <f t="shared" si="6"/>
        <v/>
      </c>
      <c r="AF32" s="50" t="str">
        <f t="shared" si="7"/>
        <v/>
      </c>
      <c r="AG32" s="60" t="str">
        <f t="shared" si="8"/>
        <v/>
      </c>
      <c r="AH32" s="49" t="str">
        <f t="shared" si="9"/>
        <v/>
      </c>
      <c r="AI32" s="61" t="str">
        <f t="shared" si="10"/>
        <v/>
      </c>
      <c r="AJ32" s="60">
        <f t="shared" si="11"/>
        <v>1</v>
      </c>
      <c r="AK32" s="49" t="str">
        <f t="shared" si="12"/>
        <v/>
      </c>
      <c r="AL32" s="61" t="str">
        <f t="shared" si="13"/>
        <v/>
      </c>
      <c r="AM32" s="60" t="str">
        <f t="shared" si="14"/>
        <v/>
      </c>
      <c r="AN32" s="49" t="str">
        <f t="shared" si="15"/>
        <v/>
      </c>
      <c r="AO32" s="61" t="str">
        <f t="shared" si="16"/>
        <v/>
      </c>
      <c r="AP32" s="60" t="str">
        <f t="shared" si="17"/>
        <v/>
      </c>
      <c r="AQ32" s="49" t="str">
        <f t="shared" si="18"/>
        <v/>
      </c>
      <c r="AR32" s="61" t="str">
        <f t="shared" si="19"/>
        <v/>
      </c>
      <c r="AS32" s="60" t="str">
        <f t="shared" si="20"/>
        <v/>
      </c>
      <c r="AT32" s="49" t="str">
        <f t="shared" si="21"/>
        <v/>
      </c>
      <c r="AU32" s="61" t="str">
        <f t="shared" si="22"/>
        <v/>
      </c>
      <c r="AV32" s="276" t="str">
        <f t="shared" si="23"/>
        <v/>
      </c>
      <c r="AW32" s="49" t="str">
        <f t="shared" si="24"/>
        <v/>
      </c>
      <c r="AX32" s="50" t="str">
        <f t="shared" si="25"/>
        <v/>
      </c>
      <c r="AY32" s="53">
        <f t="shared" si="26"/>
        <v>1</v>
      </c>
      <c r="AZ32" s="49" t="str">
        <f t="shared" si="27"/>
        <v/>
      </c>
      <c r="BA32" s="50" t="str">
        <f t="shared" si="28"/>
        <v/>
      </c>
      <c r="BB32" s="53" t="str">
        <f t="shared" si="29"/>
        <v/>
      </c>
      <c r="BC32" s="49" t="str">
        <f t="shared" si="30"/>
        <v/>
      </c>
      <c r="BD32" s="61" t="str">
        <f t="shared" si="31"/>
        <v/>
      </c>
      <c r="BE32" s="53" t="str">
        <f t="shared" si="32"/>
        <v/>
      </c>
      <c r="BF32" s="49" t="str">
        <f t="shared" si="33"/>
        <v/>
      </c>
      <c r="BG32" s="61" t="str">
        <f t="shared" si="34"/>
        <v/>
      </c>
      <c r="BH32" s="53" t="str">
        <f t="shared" si="35"/>
        <v/>
      </c>
      <c r="BI32" s="49" t="str">
        <f t="shared" si="36"/>
        <v/>
      </c>
      <c r="BJ32" s="61" t="str">
        <f t="shared" si="37"/>
        <v/>
      </c>
    </row>
    <row r="33" spans="1:62" x14ac:dyDescent="0.25">
      <c r="A33" s="6">
        <f>IF(""=Redigering!A24,"",(Redigering!A24))</f>
        <v>23</v>
      </c>
      <c r="B33" s="6" t="str">
        <f>IF(""=Redigering!C24,"",(Redigering!C24))</f>
        <v>9_2</v>
      </c>
      <c r="C33" s="137" t="str">
        <f>IF(""=Redigering!D24,"",(Redigering!D24))</f>
        <v>Kaffebryggare</v>
      </c>
      <c r="D33" s="6">
        <f>IF(""=Redigering!E24,"",(Redigering!E24))</f>
        <v>1</v>
      </c>
      <c r="E33" s="6">
        <f>IF(""=Redigering!F24,"",(Redigering!F24))</f>
        <v>1</v>
      </c>
      <c r="F33" s="6" t="str">
        <f>IF(""=Redigering!G24,"",(Redigering!G24))</f>
        <v>E11</v>
      </c>
      <c r="G33" s="6" t="str">
        <f>IF(""=Redigering!H24,"",(Redigering!H24))</f>
        <v>E13</v>
      </c>
      <c r="H33" s="6">
        <f>IF(""=Redigering!I24,"",(Redigering!I24))</f>
        <v>2</v>
      </c>
      <c r="I33" s="6" t="str">
        <f>IF(""=Redigering!J24,"",(Redigering!J24))</f>
        <v>E</v>
      </c>
      <c r="J33" s="154" t="str">
        <f t="shared" si="1"/>
        <v>2E</v>
      </c>
      <c r="K33" s="155" t="str">
        <f t="shared" si="2"/>
        <v>EE</v>
      </c>
      <c r="L33" s="235" t="str">
        <f t="shared" si="3"/>
        <v>EE</v>
      </c>
      <c r="M33" s="6" t="str">
        <f>IF(""=Redigering!K24,"",(Redigering!K24))</f>
        <v/>
      </c>
      <c r="N33" s="6" t="str">
        <f>IF(""=Redigering!L24,"",(Redigering!L24))</f>
        <v/>
      </c>
      <c r="O33" s="6" t="str">
        <f>IF(""=Redigering!M24,"",(Redigering!M24))</f>
        <v/>
      </c>
      <c r="P33" s="6" t="str">
        <f>IF(""=Redigering!N24,"",(Redigering!N24))</f>
        <v/>
      </c>
      <c r="Q33" s="6" t="str">
        <f>IF(""=Redigering!O24,"",(Redigering!O24))</f>
        <v/>
      </c>
      <c r="R33" s="6" t="str">
        <f>IF(""=Redigering!P24,"",(Redigering!P24))</f>
        <v/>
      </c>
      <c r="S33" s="6" t="str">
        <f>IF(""=Redigering!Q24,"",(Redigering!Q24))</f>
        <v/>
      </c>
      <c r="T33" s="6" t="str">
        <f>IF(""=Redigering!R24,"",(Redigering!R24))</f>
        <v/>
      </c>
      <c r="U33" s="6" t="str">
        <f>IF(""=Redigering!S24,"",(Redigering!S24))</f>
        <v/>
      </c>
      <c r="V33" s="242">
        <v>0.2</v>
      </c>
      <c r="W33" s="242">
        <v>0.35</v>
      </c>
      <c r="X33" s="242">
        <v>0.5</v>
      </c>
      <c r="Y33" s="242">
        <v>0.6</v>
      </c>
      <c r="Z33" s="242">
        <v>0.7</v>
      </c>
      <c r="AC33" s="51" t="str">
        <f t="shared" si="4"/>
        <v>9_2</v>
      </c>
      <c r="AD33" s="60">
        <f t="shared" si="5"/>
        <v>1</v>
      </c>
      <c r="AE33" s="49" t="str">
        <f t="shared" si="6"/>
        <v/>
      </c>
      <c r="AF33" s="50" t="str">
        <f t="shared" si="7"/>
        <v/>
      </c>
      <c r="AG33" s="60" t="str">
        <f t="shared" si="8"/>
        <v/>
      </c>
      <c r="AH33" s="49" t="str">
        <f t="shared" si="9"/>
        <v/>
      </c>
      <c r="AI33" s="61" t="str">
        <f t="shared" si="10"/>
        <v/>
      </c>
      <c r="AJ33" s="60">
        <f t="shared" si="11"/>
        <v>1</v>
      </c>
      <c r="AK33" s="49" t="str">
        <f t="shared" si="12"/>
        <v/>
      </c>
      <c r="AL33" s="61" t="str">
        <f t="shared" si="13"/>
        <v/>
      </c>
      <c r="AM33" s="60" t="str">
        <f t="shared" si="14"/>
        <v/>
      </c>
      <c r="AN33" s="49" t="str">
        <f t="shared" si="15"/>
        <v/>
      </c>
      <c r="AO33" s="61" t="str">
        <f t="shared" si="16"/>
        <v/>
      </c>
      <c r="AP33" s="60" t="str">
        <f t="shared" si="17"/>
        <v/>
      </c>
      <c r="AQ33" s="49" t="str">
        <f t="shared" si="18"/>
        <v/>
      </c>
      <c r="AR33" s="61" t="str">
        <f t="shared" si="19"/>
        <v/>
      </c>
      <c r="AS33" s="60" t="str">
        <f t="shared" si="20"/>
        <v/>
      </c>
      <c r="AT33" s="49" t="str">
        <f t="shared" si="21"/>
        <v/>
      </c>
      <c r="AU33" s="61" t="str">
        <f t="shared" si="22"/>
        <v/>
      </c>
      <c r="AV33" s="276" t="str">
        <f t="shared" si="23"/>
        <v/>
      </c>
      <c r="AW33" s="49" t="str">
        <f t="shared" si="24"/>
        <v/>
      </c>
      <c r="AX33" s="50" t="str">
        <f t="shared" si="25"/>
        <v/>
      </c>
      <c r="AY33" s="53">
        <f t="shared" si="26"/>
        <v>1</v>
      </c>
      <c r="AZ33" s="49" t="str">
        <f t="shared" si="27"/>
        <v/>
      </c>
      <c r="BA33" s="50" t="str">
        <f t="shared" si="28"/>
        <v/>
      </c>
      <c r="BB33" s="53" t="str">
        <f t="shared" si="29"/>
        <v/>
      </c>
      <c r="BC33" s="49" t="str">
        <f t="shared" si="30"/>
        <v/>
      </c>
      <c r="BD33" s="61" t="str">
        <f t="shared" si="31"/>
        <v/>
      </c>
      <c r="BE33" s="53" t="str">
        <f t="shared" si="32"/>
        <v/>
      </c>
      <c r="BF33" s="49" t="str">
        <f t="shared" si="33"/>
        <v/>
      </c>
      <c r="BG33" s="61" t="str">
        <f t="shared" si="34"/>
        <v/>
      </c>
      <c r="BH33" s="53" t="str">
        <f t="shared" si="35"/>
        <v/>
      </c>
      <c r="BI33" s="49" t="str">
        <f t="shared" si="36"/>
        <v/>
      </c>
      <c r="BJ33" s="61" t="str">
        <f t="shared" si="37"/>
        <v/>
      </c>
    </row>
    <row r="34" spans="1:62" x14ac:dyDescent="0.25">
      <c r="A34" s="6">
        <f>IF(""=Redigering!A25,"",(Redigering!A25))</f>
        <v>24</v>
      </c>
      <c r="B34" s="6" t="str">
        <f>IF(""=Redigering!C25,"",(Redigering!C25))</f>
        <v>9_3</v>
      </c>
      <c r="C34" s="137" t="str">
        <f>IF(""=Redigering!D25,"",(Redigering!D25))</f>
        <v>Kaffebryggare</v>
      </c>
      <c r="D34" s="6">
        <f>IF(""=Redigering!E25,"",(Redigering!E25))</f>
        <v>1</v>
      </c>
      <c r="E34" s="6">
        <f>IF(""=Redigering!F25,"",(Redigering!F25))</f>
        <v>1</v>
      </c>
      <c r="F34" s="6" t="str">
        <f>IF(""=Redigering!G25,"",(Redigering!G25))</f>
        <v>E12</v>
      </c>
      <c r="G34" s="6" t="str">
        <f>IF(""=Redigering!H25,"",(Redigering!H25))</f>
        <v/>
      </c>
      <c r="H34" s="6">
        <f>IF(""=Redigering!I25,"",(Redigering!I25))</f>
        <v>2</v>
      </c>
      <c r="I34" s="6" t="str">
        <f>IF(""=Redigering!J25,"",(Redigering!J25))</f>
        <v>C</v>
      </c>
      <c r="J34" s="154" t="str">
        <f t="shared" si="1"/>
        <v>2C</v>
      </c>
      <c r="K34" s="155" t="str">
        <f t="shared" si="2"/>
        <v>CE</v>
      </c>
      <c r="L34" s="235" t="str">
        <f t="shared" si="3"/>
        <v>C</v>
      </c>
      <c r="M34" s="6" t="str">
        <f>IF(""=Redigering!K25,"",(Redigering!K25))</f>
        <v/>
      </c>
      <c r="N34" s="6" t="str">
        <f>IF(""=Redigering!L25,"",(Redigering!L25))</f>
        <v/>
      </c>
      <c r="O34" s="6" t="str">
        <f>IF(""=Redigering!M25,"",(Redigering!M25))</f>
        <v/>
      </c>
      <c r="P34" s="6" t="str">
        <f>IF(""=Redigering!N25,"",(Redigering!N25))</f>
        <v/>
      </c>
      <c r="Q34" s="6" t="str">
        <f>IF(""=Redigering!O25,"",(Redigering!O25))</f>
        <v/>
      </c>
      <c r="R34" s="6" t="str">
        <f>IF(""=Redigering!P25,"",(Redigering!P25))</f>
        <v/>
      </c>
      <c r="S34" s="6" t="str">
        <f>IF(""=Redigering!Q25,"",(Redigering!Q25))</f>
        <v/>
      </c>
      <c r="T34" s="6" t="str">
        <f>IF(""=Redigering!R25,"",(Redigering!R25))</f>
        <v/>
      </c>
      <c r="U34" s="6" t="str">
        <f>IF(""=Redigering!S25,"",(Redigering!S25))</f>
        <v/>
      </c>
      <c r="V34" s="242">
        <v>0.2</v>
      </c>
      <c r="W34" s="242">
        <v>0.35</v>
      </c>
      <c r="X34" s="242">
        <v>0.5</v>
      </c>
      <c r="Y34" s="242">
        <v>0.6</v>
      </c>
      <c r="Z34" s="242">
        <v>0.7</v>
      </c>
      <c r="AC34" s="51" t="str">
        <f t="shared" si="4"/>
        <v>9_3</v>
      </c>
      <c r="AD34" s="60" t="str">
        <f t="shared" si="5"/>
        <v/>
      </c>
      <c r="AE34" s="49">
        <f t="shared" si="6"/>
        <v>1</v>
      </c>
      <c r="AF34" s="50" t="str">
        <f t="shared" si="7"/>
        <v/>
      </c>
      <c r="AG34" s="60" t="str">
        <f t="shared" si="8"/>
        <v/>
      </c>
      <c r="AH34" s="49" t="str">
        <f t="shared" si="9"/>
        <v/>
      </c>
      <c r="AI34" s="61" t="str">
        <f t="shared" si="10"/>
        <v/>
      </c>
      <c r="AJ34" s="60" t="str">
        <f t="shared" si="11"/>
        <v/>
      </c>
      <c r="AK34" s="49">
        <f t="shared" si="12"/>
        <v>1</v>
      </c>
      <c r="AL34" s="61" t="str">
        <f t="shared" si="13"/>
        <v/>
      </c>
      <c r="AM34" s="60" t="str">
        <f t="shared" si="14"/>
        <v/>
      </c>
      <c r="AN34" s="49" t="str">
        <f t="shared" si="15"/>
        <v/>
      </c>
      <c r="AO34" s="61" t="str">
        <f t="shared" si="16"/>
        <v/>
      </c>
      <c r="AP34" s="60" t="str">
        <f t="shared" si="17"/>
        <v/>
      </c>
      <c r="AQ34" s="49" t="str">
        <f t="shared" si="18"/>
        <v/>
      </c>
      <c r="AR34" s="61" t="str">
        <f t="shared" si="19"/>
        <v/>
      </c>
      <c r="AS34" s="60" t="str">
        <f t="shared" si="20"/>
        <v/>
      </c>
      <c r="AT34" s="49" t="str">
        <f t="shared" si="21"/>
        <v/>
      </c>
      <c r="AU34" s="61" t="str">
        <f t="shared" si="22"/>
        <v/>
      </c>
      <c r="AV34" s="276" t="str">
        <f t="shared" si="23"/>
        <v/>
      </c>
      <c r="AW34" s="49" t="str">
        <f t="shared" si="24"/>
        <v/>
      </c>
      <c r="AX34" s="50" t="str">
        <f t="shared" si="25"/>
        <v/>
      </c>
      <c r="AY34" s="53" t="str">
        <f t="shared" si="26"/>
        <v/>
      </c>
      <c r="AZ34" s="49">
        <f t="shared" si="27"/>
        <v>1</v>
      </c>
      <c r="BA34" s="50" t="str">
        <f t="shared" si="28"/>
        <v/>
      </c>
      <c r="BB34" s="53" t="str">
        <f t="shared" si="29"/>
        <v/>
      </c>
      <c r="BC34" s="49" t="str">
        <f t="shared" si="30"/>
        <v/>
      </c>
      <c r="BD34" s="61" t="str">
        <f t="shared" si="31"/>
        <v/>
      </c>
      <c r="BE34" s="53" t="str">
        <f t="shared" si="32"/>
        <v/>
      </c>
      <c r="BF34" s="49" t="str">
        <f t="shared" si="33"/>
        <v/>
      </c>
      <c r="BG34" s="61" t="str">
        <f t="shared" si="34"/>
        <v/>
      </c>
      <c r="BH34" s="53" t="str">
        <f t="shared" si="35"/>
        <v/>
      </c>
      <c r="BI34" s="49" t="str">
        <f t="shared" si="36"/>
        <v/>
      </c>
      <c r="BJ34" s="61" t="str">
        <f t="shared" si="37"/>
        <v/>
      </c>
    </row>
    <row r="35" spans="1:62" x14ac:dyDescent="0.25">
      <c r="A35" s="6">
        <f>IF(""=Redigering!A26,"",(Redigering!A26))</f>
        <v>25</v>
      </c>
      <c r="B35" s="6" t="str">
        <f>IF(""=Redigering!C26,"",(Redigering!C26))</f>
        <v>10a_1</v>
      </c>
      <c r="C35" s="137" t="str">
        <f>IF(""=Redigering!D26,"",(Redigering!D26))</f>
        <v>Joner i elektriskt fält</v>
      </c>
      <c r="D35" s="6">
        <f>IF(""=Redigering!E26,"",(Redigering!E26))</f>
        <v>1</v>
      </c>
      <c r="E35" s="6">
        <f>IF(""=Redigering!F26,"",(Redigering!F26))</f>
        <v>1</v>
      </c>
      <c r="F35" s="6" t="str">
        <f>IF(""=Redigering!G26,"",(Redigering!G26))</f>
        <v>E14</v>
      </c>
      <c r="G35" s="6" t="str">
        <f>IF(""=Redigering!H26,"",(Redigering!H26))</f>
        <v/>
      </c>
      <c r="H35" s="6">
        <f>IF(""=Redigering!I26,"",(Redigering!I26))</f>
        <v>1</v>
      </c>
      <c r="I35" s="6" t="str">
        <f>IF(""=Redigering!J26,"",(Redigering!J26))</f>
        <v>E</v>
      </c>
      <c r="J35" s="154" t="str">
        <f t="shared" si="1"/>
        <v>1E</v>
      </c>
      <c r="K35" s="155" t="str">
        <f t="shared" si="2"/>
        <v>EE</v>
      </c>
      <c r="L35" s="235" t="str">
        <f t="shared" si="3"/>
        <v>E</v>
      </c>
      <c r="M35" s="6" t="str">
        <f>IF(""=Redigering!K26,"",(Redigering!K26))</f>
        <v>L</v>
      </c>
      <c r="N35" s="6" t="str">
        <f>IF(""=Redigering!L26,"",(Redigering!L26))</f>
        <v>M</v>
      </c>
      <c r="O35" s="6">
        <f>IF(""=Redigering!M26,"",(Redigering!M26))</f>
        <v>0</v>
      </c>
      <c r="P35" s="6" t="str">
        <f>IF(""=Redigering!N26,"",(Redigering!N26))</f>
        <v>B</v>
      </c>
      <c r="Q35" s="6" t="str">
        <f>IF(""=Redigering!O26,"",(Redigering!O26))</f>
        <v>U</v>
      </c>
      <c r="R35" s="6" t="str">
        <f>IF(""=Redigering!P26,"",(Redigering!P26))</f>
        <v/>
      </c>
      <c r="S35" s="6" t="str">
        <f>IF(""=Redigering!Q26,"",(Redigering!Q26))</f>
        <v>F</v>
      </c>
      <c r="T35" s="6" t="str">
        <f>IF(""=Redigering!R26,"",(Redigering!R26))</f>
        <v>B</v>
      </c>
      <c r="U35" s="6" t="str">
        <f>IF(""=Redigering!S26,"",(Redigering!S26))</f>
        <v/>
      </c>
      <c r="V35" s="242">
        <v>0.2</v>
      </c>
      <c r="W35" s="242">
        <v>0.35</v>
      </c>
      <c r="X35" s="242">
        <v>0.5</v>
      </c>
      <c r="Y35" s="242">
        <v>0.6</v>
      </c>
      <c r="Z35" s="242">
        <v>0.7</v>
      </c>
      <c r="AC35" s="51" t="str">
        <f t="shared" si="4"/>
        <v>10a_1</v>
      </c>
      <c r="AD35" s="60">
        <f t="shared" si="5"/>
        <v>1</v>
      </c>
      <c r="AE35" s="49" t="str">
        <f t="shared" si="6"/>
        <v/>
      </c>
      <c r="AF35" s="50" t="str">
        <f t="shared" si="7"/>
        <v/>
      </c>
      <c r="AG35" s="60">
        <f t="shared" si="8"/>
        <v>1</v>
      </c>
      <c r="AH35" s="49" t="str">
        <f t="shared" si="9"/>
        <v/>
      </c>
      <c r="AI35" s="61" t="str">
        <f t="shared" si="10"/>
        <v/>
      </c>
      <c r="AJ35" s="60" t="str">
        <f t="shared" si="11"/>
        <v/>
      </c>
      <c r="AK35" s="49" t="str">
        <f t="shared" si="12"/>
        <v/>
      </c>
      <c r="AL35" s="61" t="str">
        <f t="shared" si="13"/>
        <v/>
      </c>
      <c r="AM35" s="60" t="str">
        <f t="shared" si="14"/>
        <v/>
      </c>
      <c r="AN35" s="49" t="str">
        <f t="shared" si="15"/>
        <v/>
      </c>
      <c r="AO35" s="61" t="str">
        <f t="shared" si="16"/>
        <v/>
      </c>
      <c r="AP35" s="60" t="str">
        <f t="shared" si="17"/>
        <v/>
      </c>
      <c r="AQ35" s="49" t="str">
        <f t="shared" si="18"/>
        <v/>
      </c>
      <c r="AR35" s="61" t="str">
        <f t="shared" si="19"/>
        <v/>
      </c>
      <c r="AS35" s="60" t="str">
        <f t="shared" si="20"/>
        <v/>
      </c>
      <c r="AT35" s="49" t="str">
        <f t="shared" si="21"/>
        <v/>
      </c>
      <c r="AU35" s="61" t="str">
        <f t="shared" si="22"/>
        <v/>
      </c>
      <c r="AV35" s="276" t="str">
        <f t="shared" si="23"/>
        <v/>
      </c>
      <c r="AW35" s="49" t="str">
        <f t="shared" si="24"/>
        <v/>
      </c>
      <c r="AX35" s="50" t="str">
        <f t="shared" si="25"/>
        <v/>
      </c>
      <c r="AY35" s="53">
        <f t="shared" si="26"/>
        <v>1</v>
      </c>
      <c r="AZ35" s="49" t="str">
        <f t="shared" si="27"/>
        <v/>
      </c>
      <c r="BA35" s="50" t="str">
        <f t="shared" si="28"/>
        <v/>
      </c>
      <c r="BB35" s="53" t="str">
        <f t="shared" si="29"/>
        <v/>
      </c>
      <c r="BC35" s="49" t="str">
        <f t="shared" si="30"/>
        <v/>
      </c>
      <c r="BD35" s="61" t="str">
        <f t="shared" si="31"/>
        <v/>
      </c>
      <c r="BE35" s="53" t="str">
        <f t="shared" si="32"/>
        <v/>
      </c>
      <c r="BF35" s="49" t="str">
        <f t="shared" si="33"/>
        <v/>
      </c>
      <c r="BG35" s="61" t="str">
        <f t="shared" si="34"/>
        <v/>
      </c>
      <c r="BH35" s="53" t="str">
        <f t="shared" si="35"/>
        <v/>
      </c>
      <c r="BI35" s="49" t="str">
        <f t="shared" si="36"/>
        <v/>
      </c>
      <c r="BJ35" s="61" t="str">
        <f t="shared" si="37"/>
        <v/>
      </c>
    </row>
    <row r="36" spans="1:62" x14ac:dyDescent="0.25">
      <c r="A36" s="6">
        <f>IF(""=Redigering!A27,"",(Redigering!A27))</f>
        <v>26</v>
      </c>
      <c r="B36" s="6" t="str">
        <f>IF(""=Redigering!C27,"",(Redigering!C27))</f>
        <v>10a_2</v>
      </c>
      <c r="C36" s="137" t="str">
        <f>IF(""=Redigering!D27,"",(Redigering!D27))</f>
        <v>Joner i elektriskt fält</v>
      </c>
      <c r="D36" s="6">
        <f>IF(""=Redigering!E27,"",(Redigering!E27))</f>
        <v>1</v>
      </c>
      <c r="E36" s="6">
        <f>IF(""=Redigering!F27,"",(Redigering!F27))</f>
        <v>1</v>
      </c>
      <c r="F36" s="6" t="str">
        <f>IF(""=Redigering!G27,"",(Redigering!G27))</f>
        <v>E14</v>
      </c>
      <c r="G36" s="6" t="str">
        <f>IF(""=Redigering!H27,"",(Redigering!H27))</f>
        <v/>
      </c>
      <c r="H36" s="6">
        <f>IF(""=Redigering!I27,"",(Redigering!I27))</f>
        <v>1</v>
      </c>
      <c r="I36" s="6" t="str">
        <f>IF(""=Redigering!J27,"",(Redigering!J27))</f>
        <v>C</v>
      </c>
      <c r="J36" s="154" t="str">
        <f t="shared" si="1"/>
        <v>1C</v>
      </c>
      <c r="K36" s="155" t="str">
        <f t="shared" si="2"/>
        <v>CE</v>
      </c>
      <c r="L36" s="235" t="str">
        <f t="shared" si="3"/>
        <v>C</v>
      </c>
      <c r="M36" s="6" t="str">
        <f>IF(""=Redigering!K27,"",(Redigering!K27))</f>
        <v>L</v>
      </c>
      <c r="N36" s="6" t="str">
        <f>IF(""=Redigering!L27,"",(Redigering!L27))</f>
        <v>M</v>
      </c>
      <c r="O36" s="6">
        <f>IF(""=Redigering!M27,"",(Redigering!M27))</f>
        <v>0</v>
      </c>
      <c r="P36" s="6" t="str">
        <f>IF(""=Redigering!N27,"",(Redigering!N27))</f>
        <v>B</v>
      </c>
      <c r="Q36" s="6" t="str">
        <f>IF(""=Redigering!O27,"",(Redigering!O27))</f>
        <v>U</v>
      </c>
      <c r="R36" s="6" t="str">
        <f>IF(""=Redigering!P27,"",(Redigering!P27))</f>
        <v/>
      </c>
      <c r="S36" s="6" t="str">
        <f>IF(""=Redigering!Q27,"",(Redigering!Q27))</f>
        <v>F</v>
      </c>
      <c r="T36" s="6" t="str">
        <f>IF(""=Redigering!R27,"",(Redigering!R27))</f>
        <v>B</v>
      </c>
      <c r="U36" s="6" t="str">
        <f>IF(""=Redigering!S27,"",(Redigering!S27))</f>
        <v/>
      </c>
      <c r="V36" s="242">
        <v>0.2</v>
      </c>
      <c r="W36" s="242">
        <v>0.35</v>
      </c>
      <c r="X36" s="242">
        <v>0.5</v>
      </c>
      <c r="Y36" s="242">
        <v>0.6</v>
      </c>
      <c r="Z36" s="242">
        <v>0.7</v>
      </c>
      <c r="AC36" s="51" t="str">
        <f t="shared" si="4"/>
        <v>10a_2</v>
      </c>
      <c r="AD36" s="60" t="str">
        <f t="shared" si="5"/>
        <v/>
      </c>
      <c r="AE36" s="49">
        <f t="shared" si="6"/>
        <v>1</v>
      </c>
      <c r="AF36" s="50" t="str">
        <f t="shared" si="7"/>
        <v/>
      </c>
      <c r="AG36" s="60" t="str">
        <f t="shared" si="8"/>
        <v/>
      </c>
      <c r="AH36" s="49">
        <f t="shared" si="9"/>
        <v>1</v>
      </c>
      <c r="AI36" s="61" t="str">
        <f t="shared" si="10"/>
        <v/>
      </c>
      <c r="AJ36" s="60" t="str">
        <f t="shared" si="11"/>
        <v/>
      </c>
      <c r="AK36" s="49" t="str">
        <f t="shared" si="12"/>
        <v/>
      </c>
      <c r="AL36" s="61" t="str">
        <f t="shared" si="13"/>
        <v/>
      </c>
      <c r="AM36" s="60" t="str">
        <f t="shared" si="14"/>
        <v/>
      </c>
      <c r="AN36" s="49" t="str">
        <f t="shared" si="15"/>
        <v/>
      </c>
      <c r="AO36" s="61" t="str">
        <f t="shared" si="16"/>
        <v/>
      </c>
      <c r="AP36" s="60" t="str">
        <f t="shared" si="17"/>
        <v/>
      </c>
      <c r="AQ36" s="49" t="str">
        <f t="shared" si="18"/>
        <v/>
      </c>
      <c r="AR36" s="61" t="str">
        <f t="shared" si="19"/>
        <v/>
      </c>
      <c r="AS36" s="60" t="str">
        <f t="shared" si="20"/>
        <v/>
      </c>
      <c r="AT36" s="49" t="str">
        <f t="shared" si="21"/>
        <v/>
      </c>
      <c r="AU36" s="61" t="str">
        <f t="shared" si="22"/>
        <v/>
      </c>
      <c r="AV36" s="276" t="str">
        <f t="shared" si="23"/>
        <v/>
      </c>
      <c r="AW36" s="49" t="str">
        <f t="shared" si="24"/>
        <v/>
      </c>
      <c r="AX36" s="50" t="str">
        <f t="shared" si="25"/>
        <v/>
      </c>
      <c r="AY36" s="53" t="str">
        <f t="shared" si="26"/>
        <v/>
      </c>
      <c r="AZ36" s="49">
        <f t="shared" si="27"/>
        <v>1</v>
      </c>
      <c r="BA36" s="50" t="str">
        <f t="shared" si="28"/>
        <v/>
      </c>
      <c r="BB36" s="53" t="str">
        <f t="shared" si="29"/>
        <v/>
      </c>
      <c r="BC36" s="49" t="str">
        <f t="shared" si="30"/>
        <v/>
      </c>
      <c r="BD36" s="61" t="str">
        <f t="shared" si="31"/>
        <v/>
      </c>
      <c r="BE36" s="53" t="str">
        <f t="shared" si="32"/>
        <v/>
      </c>
      <c r="BF36" s="49" t="str">
        <f t="shared" si="33"/>
        <v/>
      </c>
      <c r="BG36" s="61" t="str">
        <f t="shared" si="34"/>
        <v/>
      </c>
      <c r="BH36" s="53" t="str">
        <f t="shared" si="35"/>
        <v/>
      </c>
      <c r="BI36" s="49" t="str">
        <f t="shared" si="36"/>
        <v/>
      </c>
      <c r="BJ36" s="61" t="str">
        <f t="shared" si="37"/>
        <v/>
      </c>
    </row>
    <row r="37" spans="1:62" x14ac:dyDescent="0.25">
      <c r="A37" s="6">
        <f>IF(""=Redigering!A28,"",(Redigering!A28))</f>
        <v>27</v>
      </c>
      <c r="B37" s="6" t="str">
        <f>IF(""=Redigering!C28,"",(Redigering!C28))</f>
        <v>10b_1</v>
      </c>
      <c r="C37" s="137" t="str">
        <f>IF(""=Redigering!D28,"",(Redigering!D28))</f>
        <v>Joner i elektriskt fält</v>
      </c>
      <c r="D37" s="6">
        <f>IF(""=Redigering!E28,"",(Redigering!E28))</f>
        <v>1</v>
      </c>
      <c r="E37" s="6">
        <f>IF(""=Redigering!F28,"",(Redigering!F28))</f>
        <v>1</v>
      </c>
      <c r="F37" s="6" t="str">
        <f>IF(""=Redigering!G28,"",(Redigering!G28))</f>
        <v>E11</v>
      </c>
      <c r="G37" s="6" t="str">
        <f>IF(""=Redigering!H28,"",(Redigering!H28))</f>
        <v/>
      </c>
      <c r="H37" s="6">
        <f>IF(""=Redigering!I28,"",(Redigering!I28))</f>
        <v>2</v>
      </c>
      <c r="I37" s="6" t="str">
        <f>IF(""=Redigering!J28,"",(Redigering!J28))</f>
        <v>C</v>
      </c>
      <c r="J37" s="154" t="str">
        <f t="shared" si="1"/>
        <v>2C</v>
      </c>
      <c r="K37" s="155" t="str">
        <f t="shared" si="2"/>
        <v>CE</v>
      </c>
      <c r="L37" s="235" t="str">
        <f t="shared" si="3"/>
        <v>C</v>
      </c>
      <c r="M37" s="6" t="str">
        <f>IF(""=Redigering!K28,"",(Redigering!K28))</f>
        <v>L</v>
      </c>
      <c r="N37" s="6" t="str">
        <f>IF(""=Redigering!L28,"",(Redigering!L28))</f>
        <v>M</v>
      </c>
      <c r="O37" s="6">
        <f>IF(""=Redigering!M28,"",(Redigering!M28))</f>
        <v>0</v>
      </c>
      <c r="P37" s="6" t="str">
        <f>IF(""=Redigering!N28,"",(Redigering!N28))</f>
        <v>B</v>
      </c>
      <c r="Q37" s="6" t="str">
        <f>IF(""=Redigering!O28,"",(Redigering!O28))</f>
        <v>U</v>
      </c>
      <c r="R37" s="6" t="str">
        <f>IF(""=Redigering!P28,"",(Redigering!P28))</f>
        <v/>
      </c>
      <c r="S37" s="6" t="str">
        <f>IF(""=Redigering!Q28,"",(Redigering!Q28))</f>
        <v>F</v>
      </c>
      <c r="T37" s="6" t="str">
        <f>IF(""=Redigering!R28,"",(Redigering!R28))</f>
        <v>B</v>
      </c>
      <c r="U37" s="6" t="str">
        <f>IF(""=Redigering!S28,"",(Redigering!S28))</f>
        <v/>
      </c>
      <c r="V37" s="242">
        <v>0.2</v>
      </c>
      <c r="W37" s="242">
        <v>0.35</v>
      </c>
      <c r="X37" s="242">
        <v>0.5</v>
      </c>
      <c r="Y37" s="242">
        <v>0.6</v>
      </c>
      <c r="Z37" s="242">
        <v>0.7</v>
      </c>
      <c r="AC37" s="51" t="str">
        <f t="shared" si="4"/>
        <v>10b_1</v>
      </c>
      <c r="AD37" s="60" t="str">
        <f t="shared" si="5"/>
        <v/>
      </c>
      <c r="AE37" s="49">
        <f t="shared" si="6"/>
        <v>1</v>
      </c>
      <c r="AF37" s="50" t="str">
        <f t="shared" si="7"/>
        <v/>
      </c>
      <c r="AG37" s="60" t="str">
        <f t="shared" si="8"/>
        <v/>
      </c>
      <c r="AH37" s="49" t="str">
        <f t="shared" si="9"/>
        <v/>
      </c>
      <c r="AI37" s="61" t="str">
        <f t="shared" si="10"/>
        <v/>
      </c>
      <c r="AJ37" s="60" t="str">
        <f t="shared" si="11"/>
        <v/>
      </c>
      <c r="AK37" s="49">
        <f t="shared" si="12"/>
        <v>1</v>
      </c>
      <c r="AL37" s="61" t="str">
        <f t="shared" si="13"/>
        <v/>
      </c>
      <c r="AM37" s="60" t="str">
        <f t="shared" si="14"/>
        <v/>
      </c>
      <c r="AN37" s="49" t="str">
        <f t="shared" si="15"/>
        <v/>
      </c>
      <c r="AO37" s="61" t="str">
        <f t="shared" si="16"/>
        <v/>
      </c>
      <c r="AP37" s="60" t="str">
        <f t="shared" si="17"/>
        <v/>
      </c>
      <c r="AQ37" s="49" t="str">
        <f t="shared" si="18"/>
        <v/>
      </c>
      <c r="AR37" s="61" t="str">
        <f t="shared" si="19"/>
        <v/>
      </c>
      <c r="AS37" s="60" t="str">
        <f t="shared" si="20"/>
        <v/>
      </c>
      <c r="AT37" s="49" t="str">
        <f t="shared" si="21"/>
        <v/>
      </c>
      <c r="AU37" s="61" t="str">
        <f t="shared" si="22"/>
        <v/>
      </c>
      <c r="AV37" s="276" t="str">
        <f t="shared" si="23"/>
        <v/>
      </c>
      <c r="AW37" s="49" t="str">
        <f t="shared" si="24"/>
        <v/>
      </c>
      <c r="AX37" s="50" t="str">
        <f t="shared" si="25"/>
        <v/>
      </c>
      <c r="AY37" s="53" t="str">
        <f t="shared" si="26"/>
        <v/>
      </c>
      <c r="AZ37" s="49">
        <f t="shared" si="27"/>
        <v>1</v>
      </c>
      <c r="BA37" s="50" t="str">
        <f t="shared" si="28"/>
        <v/>
      </c>
      <c r="BB37" s="53" t="str">
        <f t="shared" si="29"/>
        <v/>
      </c>
      <c r="BC37" s="49" t="str">
        <f t="shared" si="30"/>
        <v/>
      </c>
      <c r="BD37" s="61" t="str">
        <f t="shared" si="31"/>
        <v/>
      </c>
      <c r="BE37" s="53" t="str">
        <f t="shared" si="32"/>
        <v/>
      </c>
      <c r="BF37" s="49" t="str">
        <f t="shared" si="33"/>
        <v/>
      </c>
      <c r="BG37" s="61" t="str">
        <f t="shared" si="34"/>
        <v/>
      </c>
      <c r="BH37" s="53" t="str">
        <f t="shared" si="35"/>
        <v/>
      </c>
      <c r="BI37" s="49" t="str">
        <f t="shared" si="36"/>
        <v/>
      </c>
      <c r="BJ37" s="61" t="str">
        <f t="shared" si="37"/>
        <v/>
      </c>
    </row>
    <row r="38" spans="1:62" x14ac:dyDescent="0.25">
      <c r="A38" s="6">
        <f>IF(""=Redigering!A29,"",(Redigering!A29))</f>
        <v>28</v>
      </c>
      <c r="B38" s="6" t="str">
        <f>IF(""=Redigering!C29,"",(Redigering!C29))</f>
        <v>10b_2</v>
      </c>
      <c r="C38" s="137" t="str">
        <f>IF(""=Redigering!D29,"",(Redigering!D29))</f>
        <v>Joner i elektriskt fält</v>
      </c>
      <c r="D38" s="6">
        <f>IF(""=Redigering!E29,"",(Redigering!E29))</f>
        <v>1</v>
      </c>
      <c r="E38" s="6">
        <f>IF(""=Redigering!F29,"",(Redigering!F29))</f>
        <v>1</v>
      </c>
      <c r="F38" s="6" t="str">
        <f>IF(""=Redigering!G29,"",(Redigering!G29))</f>
        <v>E11</v>
      </c>
      <c r="G38" s="6" t="str">
        <f>IF(""=Redigering!H29,"",(Redigering!H29))</f>
        <v/>
      </c>
      <c r="H38" s="6">
        <f>IF(""=Redigering!I29,"",(Redigering!I29))</f>
        <v>2</v>
      </c>
      <c r="I38" s="6" t="str">
        <f>IF(""=Redigering!J29,"",(Redigering!J29))</f>
        <v>C</v>
      </c>
      <c r="J38" s="154" t="str">
        <f t="shared" si="1"/>
        <v>2C</v>
      </c>
      <c r="K38" s="155" t="str">
        <f t="shared" si="2"/>
        <v>CE</v>
      </c>
      <c r="L38" s="235" t="str">
        <f t="shared" si="3"/>
        <v>C</v>
      </c>
      <c r="M38" s="6" t="str">
        <f>IF(""=Redigering!K29,"",(Redigering!K29))</f>
        <v>L</v>
      </c>
      <c r="N38" s="6" t="str">
        <f>IF(""=Redigering!L29,"",(Redigering!L29))</f>
        <v>M</v>
      </c>
      <c r="O38" s="6">
        <f>IF(""=Redigering!M29,"",(Redigering!M29))</f>
        <v>0</v>
      </c>
      <c r="P38" s="6" t="str">
        <f>IF(""=Redigering!N29,"",(Redigering!N29))</f>
        <v>B</v>
      </c>
      <c r="Q38" s="6" t="str">
        <f>IF(""=Redigering!O29,"",(Redigering!O29))</f>
        <v>U</v>
      </c>
      <c r="R38" s="6" t="str">
        <f>IF(""=Redigering!P29,"",(Redigering!P29))</f>
        <v/>
      </c>
      <c r="S38" s="6" t="str">
        <f>IF(""=Redigering!Q29,"",(Redigering!Q29))</f>
        <v>F</v>
      </c>
      <c r="T38" s="6" t="str">
        <f>IF(""=Redigering!R29,"",(Redigering!R29))</f>
        <v>B</v>
      </c>
      <c r="U38" s="6" t="str">
        <f>IF(""=Redigering!S29,"",(Redigering!S29))</f>
        <v/>
      </c>
      <c r="V38" s="242">
        <v>0.2</v>
      </c>
      <c r="W38" s="242">
        <v>0.35</v>
      </c>
      <c r="X38" s="242">
        <v>0.5</v>
      </c>
      <c r="Y38" s="242">
        <v>0.6</v>
      </c>
      <c r="Z38" s="242">
        <v>0.7</v>
      </c>
      <c r="AC38" s="51" t="str">
        <f t="shared" si="4"/>
        <v>10b_2</v>
      </c>
      <c r="AD38" s="60" t="str">
        <f t="shared" si="5"/>
        <v/>
      </c>
      <c r="AE38" s="49">
        <f t="shared" si="6"/>
        <v>1</v>
      </c>
      <c r="AF38" s="50" t="str">
        <f t="shared" si="7"/>
        <v/>
      </c>
      <c r="AG38" s="60" t="str">
        <f t="shared" si="8"/>
        <v/>
      </c>
      <c r="AH38" s="49" t="str">
        <f t="shared" si="9"/>
        <v/>
      </c>
      <c r="AI38" s="61" t="str">
        <f t="shared" si="10"/>
        <v/>
      </c>
      <c r="AJ38" s="60" t="str">
        <f t="shared" si="11"/>
        <v/>
      </c>
      <c r="AK38" s="49">
        <f t="shared" si="12"/>
        <v>1</v>
      </c>
      <c r="AL38" s="61" t="str">
        <f t="shared" si="13"/>
        <v/>
      </c>
      <c r="AM38" s="60" t="str">
        <f t="shared" si="14"/>
        <v/>
      </c>
      <c r="AN38" s="49" t="str">
        <f t="shared" si="15"/>
        <v/>
      </c>
      <c r="AO38" s="61" t="str">
        <f t="shared" si="16"/>
        <v/>
      </c>
      <c r="AP38" s="60" t="str">
        <f t="shared" si="17"/>
        <v/>
      </c>
      <c r="AQ38" s="49" t="str">
        <f t="shared" si="18"/>
        <v/>
      </c>
      <c r="AR38" s="61" t="str">
        <f t="shared" si="19"/>
        <v/>
      </c>
      <c r="AS38" s="60" t="str">
        <f t="shared" si="20"/>
        <v/>
      </c>
      <c r="AT38" s="49" t="str">
        <f t="shared" si="21"/>
        <v/>
      </c>
      <c r="AU38" s="61" t="str">
        <f t="shared" si="22"/>
        <v/>
      </c>
      <c r="AV38" s="276" t="str">
        <f t="shared" si="23"/>
        <v/>
      </c>
      <c r="AW38" s="49" t="str">
        <f t="shared" si="24"/>
        <v/>
      </c>
      <c r="AX38" s="50" t="str">
        <f t="shared" si="25"/>
        <v/>
      </c>
      <c r="AY38" s="53" t="str">
        <f t="shared" si="26"/>
        <v/>
      </c>
      <c r="AZ38" s="49">
        <f t="shared" si="27"/>
        <v>1</v>
      </c>
      <c r="BA38" s="50" t="str">
        <f t="shared" si="28"/>
        <v/>
      </c>
      <c r="BB38" s="53" t="str">
        <f t="shared" si="29"/>
        <v/>
      </c>
      <c r="BC38" s="49" t="str">
        <f t="shared" si="30"/>
        <v/>
      </c>
      <c r="BD38" s="61" t="str">
        <f t="shared" si="31"/>
        <v/>
      </c>
      <c r="BE38" s="53" t="str">
        <f t="shared" si="32"/>
        <v/>
      </c>
      <c r="BF38" s="49" t="str">
        <f t="shared" si="33"/>
        <v/>
      </c>
      <c r="BG38" s="61" t="str">
        <f t="shared" si="34"/>
        <v/>
      </c>
      <c r="BH38" s="53" t="str">
        <f t="shared" si="35"/>
        <v/>
      </c>
      <c r="BI38" s="49" t="str">
        <f t="shared" si="36"/>
        <v/>
      </c>
      <c r="BJ38" s="61" t="str">
        <f t="shared" si="37"/>
        <v/>
      </c>
    </row>
    <row r="39" spans="1:62" x14ac:dyDescent="0.25">
      <c r="A39" s="6">
        <f>IF(""=Redigering!A30,"",(Redigering!A30))</f>
        <v>29</v>
      </c>
      <c r="B39" s="6" t="str">
        <f>IF(""=Redigering!C30,"",(Redigering!C30))</f>
        <v>11a_1</v>
      </c>
      <c r="C39" s="137" t="str">
        <f>IF(""=Redigering!D30,"",(Redigering!D30))</f>
        <v>Högtryck</v>
      </c>
      <c r="D39" s="6">
        <f>IF(""=Redigering!E30,"",(Redigering!E30))</f>
        <v>1</v>
      </c>
      <c r="E39" s="6">
        <f>IF(""=Redigering!F30,"",(Redigering!F30))</f>
        <v>1</v>
      </c>
      <c r="F39" s="6" t="str">
        <f>IF(""=Redigering!G30,"",(Redigering!G30))</f>
        <v>K11</v>
      </c>
      <c r="G39" s="6" t="str">
        <f>IF(""=Redigering!H30,"",(Redigering!H30))</f>
        <v/>
      </c>
      <c r="H39" s="6">
        <f>IF(""=Redigering!I30,"",(Redigering!I30))</f>
        <v>1</v>
      </c>
      <c r="I39" s="6" t="str">
        <f>IF(""=Redigering!J30,"",(Redigering!J30))</f>
        <v>E</v>
      </c>
      <c r="J39" s="154" t="str">
        <f t="shared" si="1"/>
        <v>1E</v>
      </c>
      <c r="K39" s="155" t="str">
        <f t="shared" si="2"/>
        <v>EK</v>
      </c>
      <c r="L39" s="235" t="str">
        <f t="shared" si="3"/>
        <v>E</v>
      </c>
      <c r="M39" s="6" t="str">
        <f>IF(""=Redigering!K30,"",(Redigering!K30))</f>
        <v/>
      </c>
      <c r="N39" s="6" t="str">
        <f>IF(""=Redigering!L30,"",(Redigering!L30))</f>
        <v/>
      </c>
      <c r="O39" s="6" t="str">
        <f>IF(""=Redigering!M30,"",(Redigering!M30))</f>
        <v/>
      </c>
      <c r="P39" s="6" t="str">
        <f>IF(""=Redigering!N30,"",(Redigering!N30))</f>
        <v/>
      </c>
      <c r="Q39" s="6" t="str">
        <f>IF(""=Redigering!O30,"",(Redigering!O30))</f>
        <v/>
      </c>
      <c r="R39" s="6" t="str">
        <f>IF(""=Redigering!P30,"",(Redigering!P30))</f>
        <v/>
      </c>
      <c r="S39" s="6" t="str">
        <f>IF(""=Redigering!Q30,"",(Redigering!Q30))</f>
        <v/>
      </c>
      <c r="T39" s="6" t="str">
        <f>IF(""=Redigering!R30,"",(Redigering!R30))</f>
        <v/>
      </c>
      <c r="U39" s="6" t="str">
        <f>IF(""=Redigering!S30,"",(Redigering!S30))</f>
        <v/>
      </c>
      <c r="V39" s="242">
        <v>0.2</v>
      </c>
      <c r="W39" s="242">
        <v>0.35</v>
      </c>
      <c r="X39" s="242">
        <v>0.5</v>
      </c>
      <c r="Y39" s="242">
        <v>0.6</v>
      </c>
      <c r="Z39" s="242">
        <v>0.7</v>
      </c>
      <c r="AC39" s="51" t="str">
        <f t="shared" si="4"/>
        <v>11a_1</v>
      </c>
      <c r="AD39" s="60">
        <f t="shared" si="5"/>
        <v>1</v>
      </c>
      <c r="AE39" s="49" t="str">
        <f t="shared" si="6"/>
        <v/>
      </c>
      <c r="AF39" s="50" t="str">
        <f t="shared" si="7"/>
        <v/>
      </c>
      <c r="AG39" s="60">
        <f t="shared" si="8"/>
        <v>1</v>
      </c>
      <c r="AH39" s="49" t="str">
        <f t="shared" si="9"/>
        <v/>
      </c>
      <c r="AI39" s="61" t="str">
        <f t="shared" si="10"/>
        <v/>
      </c>
      <c r="AJ39" s="60" t="str">
        <f t="shared" si="11"/>
        <v/>
      </c>
      <c r="AK39" s="49" t="str">
        <f t="shared" si="12"/>
        <v/>
      </c>
      <c r="AL39" s="61" t="str">
        <f t="shared" si="13"/>
        <v/>
      </c>
      <c r="AM39" s="60" t="str">
        <f t="shared" si="14"/>
        <v/>
      </c>
      <c r="AN39" s="49" t="str">
        <f t="shared" si="15"/>
        <v/>
      </c>
      <c r="AO39" s="61" t="str">
        <f t="shared" si="16"/>
        <v/>
      </c>
      <c r="AP39" s="60" t="str">
        <f t="shared" si="17"/>
        <v/>
      </c>
      <c r="AQ39" s="49" t="str">
        <f t="shared" si="18"/>
        <v/>
      </c>
      <c r="AR39" s="61" t="str">
        <f t="shared" si="19"/>
        <v/>
      </c>
      <c r="AS39" s="60" t="str">
        <f t="shared" si="20"/>
        <v/>
      </c>
      <c r="AT39" s="49" t="str">
        <f t="shared" si="21"/>
        <v/>
      </c>
      <c r="AU39" s="61" t="str">
        <f t="shared" si="22"/>
        <v/>
      </c>
      <c r="AV39" s="276" t="str">
        <f t="shared" si="23"/>
        <v/>
      </c>
      <c r="AW39" s="49" t="str">
        <f t="shared" si="24"/>
        <v/>
      </c>
      <c r="AX39" s="50" t="str">
        <f t="shared" si="25"/>
        <v/>
      </c>
      <c r="AY39" s="53" t="str">
        <f t="shared" si="26"/>
        <v/>
      </c>
      <c r="AZ39" s="49" t="str">
        <f t="shared" si="27"/>
        <v/>
      </c>
      <c r="BA39" s="50" t="str">
        <f t="shared" si="28"/>
        <v/>
      </c>
      <c r="BB39" s="53" t="str">
        <f t="shared" si="29"/>
        <v/>
      </c>
      <c r="BC39" s="49" t="str">
        <f t="shared" si="30"/>
        <v/>
      </c>
      <c r="BD39" s="61" t="str">
        <f t="shared" si="31"/>
        <v/>
      </c>
      <c r="BE39" s="53">
        <f t="shared" si="32"/>
        <v>1</v>
      </c>
      <c r="BF39" s="49" t="str">
        <f t="shared" si="33"/>
        <v/>
      </c>
      <c r="BG39" s="61" t="str">
        <f t="shared" si="34"/>
        <v/>
      </c>
      <c r="BH39" s="53" t="str">
        <f t="shared" si="35"/>
        <v/>
      </c>
      <c r="BI39" s="49" t="str">
        <f t="shared" si="36"/>
        <v/>
      </c>
      <c r="BJ39" s="61" t="str">
        <f t="shared" si="37"/>
        <v/>
      </c>
    </row>
    <row r="40" spans="1:62" x14ac:dyDescent="0.25">
      <c r="A40" s="6">
        <f>IF(""=Redigering!A31,"",(Redigering!A31))</f>
        <v>30</v>
      </c>
      <c r="B40" s="6" t="str">
        <f>IF(""=Redigering!C31,"",(Redigering!C31))</f>
        <v>11b_1</v>
      </c>
      <c r="C40" s="137" t="str">
        <f>IF(""=Redigering!D31,"",(Redigering!D31))</f>
        <v>Högtryck</v>
      </c>
      <c r="D40" s="6">
        <f>IF(""=Redigering!E31,"",(Redigering!E31))</f>
        <v>1</v>
      </c>
      <c r="E40" s="6">
        <f>IF(""=Redigering!F31,"",(Redigering!F31))</f>
        <v>1</v>
      </c>
      <c r="F40" s="6" t="str">
        <f>IF(""=Redigering!G31,"",(Redigering!G31))</f>
        <v>K11</v>
      </c>
      <c r="G40" s="6" t="str">
        <f>IF(""=Redigering!H31,"",(Redigering!H31))</f>
        <v/>
      </c>
      <c r="H40" s="6">
        <f>IF(""=Redigering!I31,"",(Redigering!I31))</f>
        <v>1</v>
      </c>
      <c r="I40" s="6" t="str">
        <f>IF(""=Redigering!J31,"",(Redigering!J31))</f>
        <v>E</v>
      </c>
      <c r="J40" s="154" t="str">
        <f t="shared" si="1"/>
        <v>1E</v>
      </c>
      <c r="K40" s="155" t="str">
        <f t="shared" si="2"/>
        <v>EK</v>
      </c>
      <c r="L40" s="235" t="str">
        <f t="shared" si="3"/>
        <v>E</v>
      </c>
      <c r="M40" s="6" t="str">
        <f>IF(""=Redigering!K31,"",(Redigering!K31))</f>
        <v/>
      </c>
      <c r="N40" s="6" t="str">
        <f>IF(""=Redigering!L31,"",(Redigering!L31))</f>
        <v/>
      </c>
      <c r="O40" s="6" t="str">
        <f>IF(""=Redigering!M31,"",(Redigering!M31))</f>
        <v/>
      </c>
      <c r="P40" s="6" t="str">
        <f>IF(""=Redigering!N31,"",(Redigering!N31))</f>
        <v/>
      </c>
      <c r="Q40" s="6" t="str">
        <f>IF(""=Redigering!O31,"",(Redigering!O31))</f>
        <v/>
      </c>
      <c r="R40" s="6" t="str">
        <f>IF(""=Redigering!P31,"",(Redigering!P31))</f>
        <v/>
      </c>
      <c r="S40" s="6" t="str">
        <f>IF(""=Redigering!Q31,"",(Redigering!Q31))</f>
        <v/>
      </c>
      <c r="T40" s="6" t="str">
        <f>IF(""=Redigering!R31,"",(Redigering!R31))</f>
        <v/>
      </c>
      <c r="U40" s="6" t="str">
        <f>IF(""=Redigering!S31,"",(Redigering!S31))</f>
        <v/>
      </c>
      <c r="V40" s="242">
        <v>0.2</v>
      </c>
      <c r="W40" s="242">
        <v>0.35</v>
      </c>
      <c r="X40" s="242">
        <v>0.5</v>
      </c>
      <c r="Y40" s="242">
        <v>0.6</v>
      </c>
      <c r="Z40" s="242">
        <v>0.7</v>
      </c>
      <c r="AC40" s="51" t="str">
        <f t="shared" si="4"/>
        <v>11b_1</v>
      </c>
      <c r="AD40" s="60">
        <f t="shared" si="5"/>
        <v>1</v>
      </c>
      <c r="AE40" s="49" t="str">
        <f t="shared" si="6"/>
        <v/>
      </c>
      <c r="AF40" s="50" t="str">
        <f t="shared" si="7"/>
        <v/>
      </c>
      <c r="AG40" s="60">
        <f t="shared" si="8"/>
        <v>1</v>
      </c>
      <c r="AH40" s="49" t="str">
        <f t="shared" si="9"/>
        <v/>
      </c>
      <c r="AI40" s="61" t="str">
        <f t="shared" si="10"/>
        <v/>
      </c>
      <c r="AJ40" s="60" t="str">
        <f t="shared" si="11"/>
        <v/>
      </c>
      <c r="AK40" s="49" t="str">
        <f t="shared" si="12"/>
        <v/>
      </c>
      <c r="AL40" s="61" t="str">
        <f t="shared" si="13"/>
        <v/>
      </c>
      <c r="AM40" s="60" t="str">
        <f t="shared" si="14"/>
        <v/>
      </c>
      <c r="AN40" s="49" t="str">
        <f t="shared" si="15"/>
        <v/>
      </c>
      <c r="AO40" s="61" t="str">
        <f t="shared" si="16"/>
        <v/>
      </c>
      <c r="AP40" s="60" t="str">
        <f t="shared" si="17"/>
        <v/>
      </c>
      <c r="AQ40" s="49" t="str">
        <f t="shared" si="18"/>
        <v/>
      </c>
      <c r="AR40" s="61" t="str">
        <f t="shared" si="19"/>
        <v/>
      </c>
      <c r="AS40" s="60" t="str">
        <f t="shared" si="20"/>
        <v/>
      </c>
      <c r="AT40" s="49" t="str">
        <f t="shared" si="21"/>
        <v/>
      </c>
      <c r="AU40" s="61" t="str">
        <f t="shared" si="22"/>
        <v/>
      </c>
      <c r="AV40" s="276" t="str">
        <f t="shared" si="23"/>
        <v/>
      </c>
      <c r="AW40" s="49" t="str">
        <f t="shared" si="24"/>
        <v/>
      </c>
      <c r="AX40" s="50" t="str">
        <f t="shared" si="25"/>
        <v/>
      </c>
      <c r="AY40" s="53" t="str">
        <f t="shared" si="26"/>
        <v/>
      </c>
      <c r="AZ40" s="49" t="str">
        <f t="shared" si="27"/>
        <v/>
      </c>
      <c r="BA40" s="50" t="str">
        <f t="shared" si="28"/>
        <v/>
      </c>
      <c r="BB40" s="53" t="str">
        <f t="shared" si="29"/>
        <v/>
      </c>
      <c r="BC40" s="49" t="str">
        <f t="shared" si="30"/>
        <v/>
      </c>
      <c r="BD40" s="61" t="str">
        <f t="shared" si="31"/>
        <v/>
      </c>
      <c r="BE40" s="53">
        <f t="shared" si="32"/>
        <v>1</v>
      </c>
      <c r="BF40" s="49" t="str">
        <f t="shared" si="33"/>
        <v/>
      </c>
      <c r="BG40" s="61" t="str">
        <f t="shared" si="34"/>
        <v/>
      </c>
      <c r="BH40" s="53" t="str">
        <f t="shared" si="35"/>
        <v/>
      </c>
      <c r="BI40" s="49" t="str">
        <f t="shared" si="36"/>
        <v/>
      </c>
      <c r="BJ40" s="61" t="str">
        <f t="shared" si="37"/>
        <v/>
      </c>
    </row>
    <row r="41" spans="1:62" x14ac:dyDescent="0.25">
      <c r="A41" s="6">
        <f>IF(""=Redigering!A32,"",(Redigering!A32))</f>
        <v>31</v>
      </c>
      <c r="B41" s="6" t="str">
        <f>IF(""=Redigering!C32,"",(Redigering!C32))</f>
        <v>11c_1</v>
      </c>
      <c r="C41" s="137" t="str">
        <f>IF(""=Redigering!D32,"",(Redigering!D32))</f>
        <v>Högtryck</v>
      </c>
      <c r="D41" s="6">
        <f>IF(""=Redigering!E32,"",(Redigering!E32))</f>
        <v>1</v>
      </c>
      <c r="E41" s="6">
        <f>IF(""=Redigering!F32,"",(Redigering!F32))</f>
        <v>1</v>
      </c>
      <c r="F41" s="6" t="str">
        <f>IF(""=Redigering!G32,"",(Redigering!G32))</f>
        <v>K11</v>
      </c>
      <c r="G41" s="6" t="str">
        <f>IF(""=Redigering!H32,"",(Redigering!H32))</f>
        <v/>
      </c>
      <c r="H41" s="6">
        <f>IF(""=Redigering!I32,"",(Redigering!I32))</f>
        <v>1</v>
      </c>
      <c r="I41" s="6" t="str">
        <f>IF(""=Redigering!J32,"",(Redigering!J32))</f>
        <v>C</v>
      </c>
      <c r="J41" s="154" t="str">
        <f t="shared" si="1"/>
        <v>1C</v>
      </c>
      <c r="K41" s="155" t="str">
        <f t="shared" si="2"/>
        <v>CK</v>
      </c>
      <c r="L41" s="235" t="str">
        <f t="shared" si="3"/>
        <v>C</v>
      </c>
      <c r="M41" s="6" t="str">
        <f>IF(""=Redigering!K32,"",(Redigering!K32))</f>
        <v/>
      </c>
      <c r="N41" s="6" t="str">
        <f>IF(""=Redigering!L32,"",(Redigering!L32))</f>
        <v/>
      </c>
      <c r="O41" s="6" t="str">
        <f>IF(""=Redigering!M32,"",(Redigering!M32))</f>
        <v/>
      </c>
      <c r="P41" s="6" t="str">
        <f>IF(""=Redigering!N32,"",(Redigering!N32))</f>
        <v/>
      </c>
      <c r="Q41" s="6" t="str">
        <f>IF(""=Redigering!O32,"",(Redigering!O32))</f>
        <v/>
      </c>
      <c r="R41" s="6" t="str">
        <f>IF(""=Redigering!P32,"",(Redigering!P32))</f>
        <v/>
      </c>
      <c r="S41" s="6" t="str">
        <f>IF(""=Redigering!Q32,"",(Redigering!Q32))</f>
        <v/>
      </c>
      <c r="T41" s="6" t="str">
        <f>IF(""=Redigering!R32,"",(Redigering!R32))</f>
        <v/>
      </c>
      <c r="U41" s="6" t="str">
        <f>IF(""=Redigering!S32,"",(Redigering!S32))</f>
        <v/>
      </c>
      <c r="V41" s="242">
        <v>0.2</v>
      </c>
      <c r="W41" s="242">
        <v>0.35</v>
      </c>
      <c r="X41" s="242">
        <v>0.5</v>
      </c>
      <c r="Y41" s="242">
        <v>0.6</v>
      </c>
      <c r="Z41" s="242">
        <v>0.7</v>
      </c>
      <c r="AC41" s="51" t="str">
        <f t="shared" si="4"/>
        <v>11c_1</v>
      </c>
      <c r="AD41" s="60" t="str">
        <f t="shared" si="5"/>
        <v/>
      </c>
      <c r="AE41" s="49">
        <f t="shared" si="6"/>
        <v>1</v>
      </c>
      <c r="AF41" s="50" t="str">
        <f t="shared" si="7"/>
        <v/>
      </c>
      <c r="AG41" s="60" t="str">
        <f t="shared" si="8"/>
        <v/>
      </c>
      <c r="AH41" s="49">
        <f t="shared" si="9"/>
        <v>1</v>
      </c>
      <c r="AI41" s="61" t="str">
        <f t="shared" si="10"/>
        <v/>
      </c>
      <c r="AJ41" s="60" t="str">
        <f t="shared" si="11"/>
        <v/>
      </c>
      <c r="AK41" s="49" t="str">
        <f t="shared" si="12"/>
        <v/>
      </c>
      <c r="AL41" s="61" t="str">
        <f t="shared" si="13"/>
        <v/>
      </c>
      <c r="AM41" s="60" t="str">
        <f t="shared" si="14"/>
        <v/>
      </c>
      <c r="AN41" s="49" t="str">
        <f t="shared" si="15"/>
        <v/>
      </c>
      <c r="AO41" s="61" t="str">
        <f t="shared" si="16"/>
        <v/>
      </c>
      <c r="AP41" s="60" t="str">
        <f t="shared" si="17"/>
        <v/>
      </c>
      <c r="AQ41" s="49" t="str">
        <f t="shared" si="18"/>
        <v/>
      </c>
      <c r="AR41" s="61" t="str">
        <f t="shared" si="19"/>
        <v/>
      </c>
      <c r="AS41" s="60" t="str">
        <f t="shared" si="20"/>
        <v/>
      </c>
      <c r="AT41" s="49" t="str">
        <f t="shared" si="21"/>
        <v/>
      </c>
      <c r="AU41" s="61" t="str">
        <f t="shared" si="22"/>
        <v/>
      </c>
      <c r="AV41" s="276" t="str">
        <f t="shared" si="23"/>
        <v/>
      </c>
      <c r="AW41" s="49" t="str">
        <f t="shared" si="24"/>
        <v/>
      </c>
      <c r="AX41" s="50" t="str">
        <f t="shared" si="25"/>
        <v/>
      </c>
      <c r="AY41" s="53" t="str">
        <f t="shared" si="26"/>
        <v/>
      </c>
      <c r="AZ41" s="49" t="str">
        <f t="shared" si="27"/>
        <v/>
      </c>
      <c r="BA41" s="50" t="str">
        <f t="shared" si="28"/>
        <v/>
      </c>
      <c r="BB41" s="53" t="str">
        <f t="shared" si="29"/>
        <v/>
      </c>
      <c r="BC41" s="49" t="str">
        <f t="shared" si="30"/>
        <v/>
      </c>
      <c r="BD41" s="61" t="str">
        <f t="shared" si="31"/>
        <v/>
      </c>
      <c r="BE41" s="53" t="str">
        <f t="shared" si="32"/>
        <v/>
      </c>
      <c r="BF41" s="49">
        <f t="shared" si="33"/>
        <v>1</v>
      </c>
      <c r="BG41" s="61" t="str">
        <f t="shared" si="34"/>
        <v/>
      </c>
      <c r="BH41" s="53" t="str">
        <f t="shared" si="35"/>
        <v/>
      </c>
      <c r="BI41" s="49" t="str">
        <f t="shared" si="36"/>
        <v/>
      </c>
      <c r="BJ41" s="61" t="str">
        <f t="shared" si="37"/>
        <v/>
      </c>
    </row>
    <row r="42" spans="1:62" x14ac:dyDescent="0.25">
      <c r="A42" s="6">
        <f>IF(""=Redigering!A33,"",(Redigering!A33))</f>
        <v>32</v>
      </c>
      <c r="B42" s="6" t="str">
        <f>IF(""=Redigering!C33,"",(Redigering!C33))</f>
        <v>11c_2</v>
      </c>
      <c r="C42" s="137" t="str">
        <f>IF(""=Redigering!D33,"",(Redigering!D33))</f>
        <v>Högtryck</v>
      </c>
      <c r="D42" s="6">
        <f>IF(""=Redigering!E33,"",(Redigering!E33))</f>
        <v>1</v>
      </c>
      <c r="E42" s="6">
        <f>IF(""=Redigering!F33,"",(Redigering!F33))</f>
        <v>1</v>
      </c>
      <c r="F42" s="6" t="str">
        <f>IF(""=Redigering!G33,"",(Redigering!G33))</f>
        <v>K11</v>
      </c>
      <c r="G42" s="6" t="str">
        <f>IF(""=Redigering!H33,"",(Redigering!H33))</f>
        <v>M16</v>
      </c>
      <c r="H42" s="6">
        <f>IF(""=Redigering!I33,"",(Redigering!I33))</f>
        <v>2</v>
      </c>
      <c r="I42" s="6" t="str">
        <f>IF(""=Redigering!J33,"",(Redigering!J33))</f>
        <v>A</v>
      </c>
      <c r="J42" s="154" t="str">
        <f t="shared" si="1"/>
        <v>2A</v>
      </c>
      <c r="K42" s="155" t="str">
        <f t="shared" si="2"/>
        <v>AK</v>
      </c>
      <c r="L42" s="235" t="str">
        <f t="shared" si="3"/>
        <v>AM</v>
      </c>
      <c r="M42" s="6" t="str">
        <f>IF(""=Redigering!K33,"",(Redigering!K33))</f>
        <v/>
      </c>
      <c r="N42" s="6" t="str">
        <f>IF(""=Redigering!L33,"",(Redigering!L33))</f>
        <v/>
      </c>
      <c r="O42" s="6" t="str">
        <f>IF(""=Redigering!M33,"",(Redigering!M33))</f>
        <v/>
      </c>
      <c r="P42" s="6" t="str">
        <f>IF(""=Redigering!N33,"",(Redigering!N33))</f>
        <v/>
      </c>
      <c r="Q42" s="6" t="str">
        <f>IF(""=Redigering!O33,"",(Redigering!O33))</f>
        <v/>
      </c>
      <c r="R42" s="6" t="str">
        <f>IF(""=Redigering!P33,"",(Redigering!P33))</f>
        <v/>
      </c>
      <c r="S42" s="6" t="str">
        <f>IF(""=Redigering!Q33,"",(Redigering!Q33))</f>
        <v/>
      </c>
      <c r="T42" s="6" t="str">
        <f>IF(""=Redigering!R33,"",(Redigering!R33))</f>
        <v/>
      </c>
      <c r="U42" s="6" t="str">
        <f>IF(""=Redigering!S33,"",(Redigering!S33))</f>
        <v/>
      </c>
      <c r="V42" s="242">
        <v>0.2</v>
      </c>
      <c r="W42" s="242">
        <v>0.35</v>
      </c>
      <c r="X42" s="242">
        <v>0.5</v>
      </c>
      <c r="Y42" s="242">
        <v>0.6</v>
      </c>
      <c r="Z42" s="242">
        <v>0.7</v>
      </c>
      <c r="AC42" s="51" t="str">
        <f t="shared" si="4"/>
        <v>11c_2</v>
      </c>
      <c r="AD42" s="60" t="str">
        <f t="shared" si="5"/>
        <v/>
      </c>
      <c r="AE42" s="49" t="str">
        <f t="shared" si="6"/>
        <v/>
      </c>
      <c r="AF42" s="50">
        <f t="shared" si="7"/>
        <v>1</v>
      </c>
      <c r="AG42" s="60" t="str">
        <f t="shared" si="8"/>
        <v/>
      </c>
      <c r="AH42" s="49" t="str">
        <f t="shared" si="9"/>
        <v/>
      </c>
      <c r="AI42" s="61" t="str">
        <f t="shared" si="10"/>
        <v/>
      </c>
      <c r="AJ42" s="60" t="str">
        <f t="shared" si="11"/>
        <v/>
      </c>
      <c r="AK42" s="49" t="str">
        <f t="shared" si="12"/>
        <v/>
      </c>
      <c r="AL42" s="61">
        <f t="shared" si="13"/>
        <v>1</v>
      </c>
      <c r="AM42" s="60" t="str">
        <f t="shared" si="14"/>
        <v/>
      </c>
      <c r="AN42" s="49" t="str">
        <f t="shared" si="15"/>
        <v/>
      </c>
      <c r="AO42" s="61" t="str">
        <f t="shared" si="16"/>
        <v/>
      </c>
      <c r="AP42" s="60" t="str">
        <f t="shared" si="17"/>
        <v/>
      </c>
      <c r="AQ42" s="49" t="str">
        <f t="shared" si="18"/>
        <v/>
      </c>
      <c r="AR42" s="61" t="str">
        <f t="shared" si="19"/>
        <v/>
      </c>
      <c r="AS42" s="60" t="str">
        <f t="shared" si="20"/>
        <v/>
      </c>
      <c r="AT42" s="49" t="str">
        <f t="shared" si="21"/>
        <v/>
      </c>
      <c r="AU42" s="61" t="str">
        <f t="shared" si="22"/>
        <v/>
      </c>
      <c r="AV42" s="276" t="str">
        <f t="shared" si="23"/>
        <v/>
      </c>
      <c r="AW42" s="49" t="str">
        <f t="shared" si="24"/>
        <v/>
      </c>
      <c r="AX42" s="50" t="str">
        <f t="shared" si="25"/>
        <v/>
      </c>
      <c r="AY42" s="53" t="str">
        <f t="shared" si="26"/>
        <v/>
      </c>
      <c r="AZ42" s="49" t="str">
        <f t="shared" si="27"/>
        <v/>
      </c>
      <c r="BA42" s="50" t="str">
        <f t="shared" si="28"/>
        <v/>
      </c>
      <c r="BB42" s="53" t="str">
        <f t="shared" si="29"/>
        <v/>
      </c>
      <c r="BC42" s="49" t="str">
        <f t="shared" si="30"/>
        <v/>
      </c>
      <c r="BD42" s="61" t="str">
        <f t="shared" si="31"/>
        <v/>
      </c>
      <c r="BE42" s="53" t="str">
        <f t="shared" si="32"/>
        <v/>
      </c>
      <c r="BF42" s="49" t="str">
        <f t="shared" si="33"/>
        <v/>
      </c>
      <c r="BG42" s="61">
        <f t="shared" si="34"/>
        <v>1</v>
      </c>
      <c r="BH42" s="53" t="str">
        <f t="shared" si="35"/>
        <v/>
      </c>
      <c r="BI42" s="49" t="str">
        <f t="shared" si="36"/>
        <v/>
      </c>
      <c r="BJ42" s="61">
        <f t="shared" si="37"/>
        <v>1</v>
      </c>
    </row>
    <row r="43" spans="1:62" x14ac:dyDescent="0.25">
      <c r="A43" s="6">
        <f>IF(""=Redigering!A34,"",(Redigering!A34))</f>
        <v>33</v>
      </c>
      <c r="B43" s="6" t="str">
        <f>IF(""=Redigering!C34,"",(Redigering!C34))</f>
        <v>12_1</v>
      </c>
      <c r="C43" s="137" t="str">
        <f>IF(""=Redigering!D34,"",(Redigering!D34))</f>
        <v>Radiaktiv isotop</v>
      </c>
      <c r="D43" s="6">
        <f>IF(""=Redigering!E34,"",(Redigering!E34))</f>
        <v>1</v>
      </c>
      <c r="E43" s="6">
        <f>IF(""=Redigering!F34,"",(Redigering!F34))</f>
        <v>1</v>
      </c>
      <c r="F43" s="6" t="str">
        <f>IF(""=Redigering!G34,"",(Redigering!G34))</f>
        <v>S11</v>
      </c>
      <c r="G43" s="6" t="str">
        <f>IF(""=Redigering!H34,"",(Redigering!H34))</f>
        <v/>
      </c>
      <c r="H43" s="6">
        <f>IF(""=Redigering!I34,"",(Redigering!I34))</f>
        <v>1</v>
      </c>
      <c r="I43" s="6" t="str">
        <f>IF(""=Redigering!J34,"",(Redigering!J34))</f>
        <v>E</v>
      </c>
      <c r="J43" s="154" t="str">
        <f t="shared" si="1"/>
        <v>1E</v>
      </c>
      <c r="K43" s="155" t="str">
        <f t="shared" si="2"/>
        <v>ES</v>
      </c>
      <c r="L43" s="235" t="str">
        <f t="shared" si="3"/>
        <v>E</v>
      </c>
      <c r="M43" s="6" t="str">
        <f>IF(""=Redigering!K34,"",(Redigering!K34))</f>
        <v/>
      </c>
      <c r="N43" s="6" t="str">
        <f>IF(""=Redigering!L34,"",(Redigering!L34))</f>
        <v/>
      </c>
      <c r="O43" s="6" t="str">
        <f>IF(""=Redigering!M34,"",(Redigering!M34))</f>
        <v/>
      </c>
      <c r="P43" s="6" t="str">
        <f>IF(""=Redigering!N34,"",(Redigering!N34))</f>
        <v/>
      </c>
      <c r="Q43" s="6" t="str">
        <f>IF(""=Redigering!O34,"",(Redigering!O34))</f>
        <v/>
      </c>
      <c r="R43" s="6" t="str">
        <f>IF(""=Redigering!P34,"",(Redigering!P34))</f>
        <v/>
      </c>
      <c r="S43" s="6" t="str">
        <f>IF(""=Redigering!Q34,"",(Redigering!Q34))</f>
        <v/>
      </c>
      <c r="T43" s="6" t="str">
        <f>IF(""=Redigering!R34,"",(Redigering!R34))</f>
        <v/>
      </c>
      <c r="U43" s="6" t="str">
        <f>IF(""=Redigering!S34,"",(Redigering!S34))</f>
        <v/>
      </c>
      <c r="V43" s="242">
        <v>0.2</v>
      </c>
      <c r="W43" s="242">
        <v>0.35</v>
      </c>
      <c r="X43" s="242">
        <v>0.5</v>
      </c>
      <c r="Y43" s="242">
        <v>0.6</v>
      </c>
      <c r="Z43" s="242">
        <v>0.7</v>
      </c>
      <c r="AC43" s="51" t="str">
        <f t="shared" si="4"/>
        <v>12_1</v>
      </c>
      <c r="AD43" s="60">
        <f t="shared" si="5"/>
        <v>1</v>
      </c>
      <c r="AE43" s="49" t="str">
        <f t="shared" si="6"/>
        <v/>
      </c>
      <c r="AF43" s="50" t="str">
        <f t="shared" si="7"/>
        <v/>
      </c>
      <c r="AG43" s="60">
        <f t="shared" si="8"/>
        <v>1</v>
      </c>
      <c r="AH43" s="49" t="str">
        <f t="shared" si="9"/>
        <v/>
      </c>
      <c r="AI43" s="61" t="str">
        <f t="shared" si="10"/>
        <v/>
      </c>
      <c r="AJ43" s="60" t="str">
        <f t="shared" si="11"/>
        <v/>
      </c>
      <c r="AK43" s="49" t="str">
        <f t="shared" si="12"/>
        <v/>
      </c>
      <c r="AL43" s="61" t="str">
        <f t="shared" si="13"/>
        <v/>
      </c>
      <c r="AM43" s="60" t="str">
        <f t="shared" si="14"/>
        <v/>
      </c>
      <c r="AN43" s="49" t="str">
        <f t="shared" si="15"/>
        <v/>
      </c>
      <c r="AO43" s="61" t="str">
        <f t="shared" si="16"/>
        <v/>
      </c>
      <c r="AP43" s="60" t="str">
        <f t="shared" si="17"/>
        <v/>
      </c>
      <c r="AQ43" s="49" t="str">
        <f t="shared" si="18"/>
        <v/>
      </c>
      <c r="AR43" s="61" t="str">
        <f t="shared" si="19"/>
        <v/>
      </c>
      <c r="AS43" s="60" t="str">
        <f t="shared" si="20"/>
        <v/>
      </c>
      <c r="AT43" s="49" t="str">
        <f t="shared" si="21"/>
        <v/>
      </c>
      <c r="AU43" s="61" t="str">
        <f t="shared" si="22"/>
        <v/>
      </c>
      <c r="AV43" s="276" t="str">
        <f t="shared" si="23"/>
        <v/>
      </c>
      <c r="AW43" s="49" t="str">
        <f t="shared" si="24"/>
        <v/>
      </c>
      <c r="AX43" s="50" t="str">
        <f t="shared" si="25"/>
        <v/>
      </c>
      <c r="AY43" s="53" t="str">
        <f t="shared" si="26"/>
        <v/>
      </c>
      <c r="AZ43" s="49" t="str">
        <f t="shared" si="27"/>
        <v/>
      </c>
      <c r="BA43" s="50" t="str">
        <f t="shared" si="28"/>
        <v/>
      </c>
      <c r="BB43" s="53">
        <f t="shared" si="29"/>
        <v>1</v>
      </c>
      <c r="BC43" s="49" t="str">
        <f t="shared" si="30"/>
        <v/>
      </c>
      <c r="BD43" s="61" t="str">
        <f t="shared" si="31"/>
        <v/>
      </c>
      <c r="BE43" s="53" t="str">
        <f t="shared" si="32"/>
        <v/>
      </c>
      <c r="BF43" s="49" t="str">
        <f t="shared" si="33"/>
        <v/>
      </c>
      <c r="BG43" s="61" t="str">
        <f t="shared" si="34"/>
        <v/>
      </c>
      <c r="BH43" s="53" t="str">
        <f t="shared" si="35"/>
        <v/>
      </c>
      <c r="BI43" s="49" t="str">
        <f t="shared" si="36"/>
        <v/>
      </c>
      <c r="BJ43" s="61" t="str">
        <f t="shared" si="37"/>
        <v/>
      </c>
    </row>
    <row r="44" spans="1:62" x14ac:dyDescent="0.25">
      <c r="A44" s="6">
        <f>IF(""=Redigering!A35,"",(Redigering!A35))</f>
        <v>34</v>
      </c>
      <c r="B44" s="6" t="str">
        <f>IF(""=Redigering!C35,"",(Redigering!C35))</f>
        <v>12_2</v>
      </c>
      <c r="C44" s="137" t="str">
        <f>IF(""=Redigering!D35,"",(Redigering!D35))</f>
        <v>Radiaktiv isotop</v>
      </c>
      <c r="D44" s="6">
        <f>IF(""=Redigering!E35,"",(Redigering!E35))</f>
        <v>1</v>
      </c>
      <c r="E44" s="6">
        <f>IF(""=Redigering!F35,"",(Redigering!F35))</f>
        <v>1</v>
      </c>
      <c r="F44" s="6" t="str">
        <f>IF(""=Redigering!G35,"",(Redigering!G35))</f>
        <v>S11</v>
      </c>
      <c r="G44" s="6" t="str">
        <f>IF(""=Redigering!H35,"",(Redigering!H35))</f>
        <v/>
      </c>
      <c r="H44" s="6">
        <f>IF(""=Redigering!I35,"",(Redigering!I35))</f>
        <v>3</v>
      </c>
      <c r="I44" s="6" t="str">
        <f>IF(""=Redigering!J35,"",(Redigering!J35))</f>
        <v>E</v>
      </c>
      <c r="J44" s="154" t="str">
        <f t="shared" si="1"/>
        <v>3E</v>
      </c>
      <c r="K44" s="155" t="str">
        <f t="shared" si="2"/>
        <v>ES</v>
      </c>
      <c r="L44" s="235" t="str">
        <f t="shared" si="3"/>
        <v>E</v>
      </c>
      <c r="M44" s="6" t="str">
        <f>IF(""=Redigering!K35,"",(Redigering!K35))</f>
        <v/>
      </c>
      <c r="N44" s="6" t="str">
        <f>IF(""=Redigering!L35,"",(Redigering!L35))</f>
        <v/>
      </c>
      <c r="O44" s="6" t="str">
        <f>IF(""=Redigering!M35,"",(Redigering!M35))</f>
        <v/>
      </c>
      <c r="P44" s="6" t="str">
        <f>IF(""=Redigering!N35,"",(Redigering!N35))</f>
        <v/>
      </c>
      <c r="Q44" s="6" t="str">
        <f>IF(""=Redigering!O35,"",(Redigering!O35))</f>
        <v/>
      </c>
      <c r="R44" s="6" t="str">
        <f>IF(""=Redigering!P35,"",(Redigering!P35))</f>
        <v/>
      </c>
      <c r="S44" s="6" t="str">
        <f>IF(""=Redigering!Q35,"",(Redigering!Q35))</f>
        <v/>
      </c>
      <c r="T44" s="6" t="str">
        <f>IF(""=Redigering!R35,"",(Redigering!R35))</f>
        <v/>
      </c>
      <c r="U44" s="6" t="str">
        <f>IF(""=Redigering!S35,"",(Redigering!S35))</f>
        <v/>
      </c>
      <c r="V44" s="242">
        <v>0.2</v>
      </c>
      <c r="W44" s="242">
        <v>0.35</v>
      </c>
      <c r="X44" s="242">
        <v>0.5</v>
      </c>
      <c r="Y44" s="242">
        <v>0.6</v>
      </c>
      <c r="Z44" s="242">
        <v>0.7</v>
      </c>
      <c r="AC44" s="51" t="str">
        <f t="shared" si="4"/>
        <v>12_2</v>
      </c>
      <c r="AD44" s="60">
        <f t="shared" si="5"/>
        <v>1</v>
      </c>
      <c r="AE44" s="49" t="str">
        <f t="shared" si="6"/>
        <v/>
      </c>
      <c r="AF44" s="50" t="str">
        <f t="shared" si="7"/>
        <v/>
      </c>
      <c r="AG44" s="60" t="str">
        <f t="shared" si="8"/>
        <v/>
      </c>
      <c r="AH44" s="49" t="str">
        <f t="shared" si="9"/>
        <v/>
      </c>
      <c r="AI44" s="61" t="str">
        <f t="shared" si="10"/>
        <v/>
      </c>
      <c r="AJ44" s="60" t="str">
        <f t="shared" si="11"/>
        <v/>
      </c>
      <c r="AK44" s="49" t="str">
        <f t="shared" si="12"/>
        <v/>
      </c>
      <c r="AL44" s="61" t="str">
        <f t="shared" si="13"/>
        <v/>
      </c>
      <c r="AM44" s="60">
        <f t="shared" si="14"/>
        <v>1</v>
      </c>
      <c r="AN44" s="49" t="str">
        <f t="shared" si="15"/>
        <v/>
      </c>
      <c r="AO44" s="61" t="str">
        <f t="shared" si="16"/>
        <v/>
      </c>
      <c r="AP44" s="60" t="str">
        <f t="shared" si="17"/>
        <v/>
      </c>
      <c r="AQ44" s="49" t="str">
        <f t="shared" si="18"/>
        <v/>
      </c>
      <c r="AR44" s="61" t="str">
        <f t="shared" si="19"/>
        <v/>
      </c>
      <c r="AS44" s="60" t="str">
        <f t="shared" si="20"/>
        <v/>
      </c>
      <c r="AT44" s="49" t="str">
        <f t="shared" si="21"/>
        <v/>
      </c>
      <c r="AU44" s="61" t="str">
        <f t="shared" si="22"/>
        <v/>
      </c>
      <c r="AV44" s="276" t="str">
        <f t="shared" si="23"/>
        <v/>
      </c>
      <c r="AW44" s="49" t="str">
        <f t="shared" si="24"/>
        <v/>
      </c>
      <c r="AX44" s="50" t="str">
        <f t="shared" si="25"/>
        <v/>
      </c>
      <c r="AY44" s="53" t="str">
        <f t="shared" si="26"/>
        <v/>
      </c>
      <c r="AZ44" s="49" t="str">
        <f t="shared" si="27"/>
        <v/>
      </c>
      <c r="BA44" s="50" t="str">
        <f t="shared" si="28"/>
        <v/>
      </c>
      <c r="BB44" s="53">
        <f t="shared" si="29"/>
        <v>1</v>
      </c>
      <c r="BC44" s="49" t="str">
        <f t="shared" si="30"/>
        <v/>
      </c>
      <c r="BD44" s="61" t="str">
        <f t="shared" si="31"/>
        <v/>
      </c>
      <c r="BE44" s="53" t="str">
        <f t="shared" si="32"/>
        <v/>
      </c>
      <c r="BF44" s="49" t="str">
        <f t="shared" si="33"/>
        <v/>
      </c>
      <c r="BG44" s="61" t="str">
        <f t="shared" si="34"/>
        <v/>
      </c>
      <c r="BH44" s="53" t="str">
        <f t="shared" si="35"/>
        <v/>
      </c>
      <c r="BI44" s="49" t="str">
        <f t="shared" si="36"/>
        <v/>
      </c>
      <c r="BJ44" s="61" t="str">
        <f t="shared" si="37"/>
        <v/>
      </c>
    </row>
    <row r="45" spans="1:62" x14ac:dyDescent="0.25">
      <c r="A45" s="6">
        <f>IF(""=Redigering!A36,"",(Redigering!A36))</f>
        <v>35</v>
      </c>
      <c r="B45" s="6" t="str">
        <f>IF(""=Redigering!C36,"",(Redigering!C36))</f>
        <v>12_3</v>
      </c>
      <c r="C45" s="137" t="str">
        <f>IF(""=Redigering!D36,"",(Redigering!D36))</f>
        <v>Radiaktiv isotop</v>
      </c>
      <c r="D45" s="6">
        <f>IF(""=Redigering!E36,"",(Redigering!E36))</f>
        <v>1</v>
      </c>
      <c r="E45" s="6">
        <f>IF(""=Redigering!F36,"",(Redigering!F36))</f>
        <v>1</v>
      </c>
      <c r="F45" s="6" t="str">
        <f>IF(""=Redigering!G36,"",(Redigering!G36))</f>
        <v>S11</v>
      </c>
      <c r="G45" s="6" t="str">
        <f>IF(""=Redigering!H36,"",(Redigering!H36))</f>
        <v>M16</v>
      </c>
      <c r="H45" s="6">
        <f>IF(""=Redigering!I36,"",(Redigering!I36))</f>
        <v>3</v>
      </c>
      <c r="I45" s="6" t="str">
        <f>IF(""=Redigering!J36,"",(Redigering!J36))</f>
        <v>E</v>
      </c>
      <c r="J45" s="154" t="str">
        <f t="shared" si="1"/>
        <v>3E</v>
      </c>
      <c r="K45" s="155" t="str">
        <f t="shared" si="2"/>
        <v>ES</v>
      </c>
      <c r="L45" s="235" t="str">
        <f t="shared" si="3"/>
        <v>EM</v>
      </c>
      <c r="M45" s="6" t="str">
        <f>IF(""=Redigering!K36,"",(Redigering!K36))</f>
        <v/>
      </c>
      <c r="N45" s="6" t="str">
        <f>IF(""=Redigering!L36,"",(Redigering!L36))</f>
        <v/>
      </c>
      <c r="O45" s="6" t="str">
        <f>IF(""=Redigering!M36,"",(Redigering!M36))</f>
        <v/>
      </c>
      <c r="P45" s="6" t="str">
        <f>IF(""=Redigering!N36,"",(Redigering!N36))</f>
        <v/>
      </c>
      <c r="Q45" s="6" t="str">
        <f>IF(""=Redigering!O36,"",(Redigering!O36))</f>
        <v/>
      </c>
      <c r="R45" s="6" t="str">
        <f>IF(""=Redigering!P36,"",(Redigering!P36))</f>
        <v/>
      </c>
      <c r="S45" s="6" t="str">
        <f>IF(""=Redigering!Q36,"",(Redigering!Q36))</f>
        <v/>
      </c>
      <c r="T45" s="6" t="str">
        <f>IF(""=Redigering!R36,"",(Redigering!R36))</f>
        <v/>
      </c>
      <c r="U45" s="6" t="str">
        <f>IF(""=Redigering!S36,"",(Redigering!S36))</f>
        <v/>
      </c>
      <c r="V45" s="242">
        <v>0.2</v>
      </c>
      <c r="W45" s="242">
        <v>0.35</v>
      </c>
      <c r="X45" s="242">
        <v>0.5</v>
      </c>
      <c r="Y45" s="242">
        <v>0.6</v>
      </c>
      <c r="Z45" s="242">
        <v>0.7</v>
      </c>
      <c r="AC45" s="51" t="str">
        <f t="shared" si="4"/>
        <v>12_3</v>
      </c>
      <c r="AD45" s="60">
        <f t="shared" si="5"/>
        <v>1</v>
      </c>
      <c r="AE45" s="49" t="str">
        <f t="shared" si="6"/>
        <v/>
      </c>
      <c r="AF45" s="50" t="str">
        <f t="shared" si="7"/>
        <v/>
      </c>
      <c r="AG45" s="60" t="str">
        <f t="shared" si="8"/>
        <v/>
      </c>
      <c r="AH45" s="49" t="str">
        <f t="shared" si="9"/>
        <v/>
      </c>
      <c r="AI45" s="61" t="str">
        <f t="shared" si="10"/>
        <v/>
      </c>
      <c r="AJ45" s="60" t="str">
        <f t="shared" si="11"/>
        <v/>
      </c>
      <c r="AK45" s="49" t="str">
        <f t="shared" si="12"/>
        <v/>
      </c>
      <c r="AL45" s="61" t="str">
        <f t="shared" si="13"/>
        <v/>
      </c>
      <c r="AM45" s="60">
        <f t="shared" si="14"/>
        <v>1</v>
      </c>
      <c r="AN45" s="49" t="str">
        <f t="shared" si="15"/>
        <v/>
      </c>
      <c r="AO45" s="61" t="str">
        <f t="shared" si="16"/>
        <v/>
      </c>
      <c r="AP45" s="60" t="str">
        <f t="shared" si="17"/>
        <v/>
      </c>
      <c r="AQ45" s="49" t="str">
        <f t="shared" si="18"/>
        <v/>
      </c>
      <c r="AR45" s="61" t="str">
        <f t="shared" si="19"/>
        <v/>
      </c>
      <c r="AS45" s="60" t="str">
        <f t="shared" si="20"/>
        <v/>
      </c>
      <c r="AT45" s="49" t="str">
        <f t="shared" si="21"/>
        <v/>
      </c>
      <c r="AU45" s="61" t="str">
        <f t="shared" si="22"/>
        <v/>
      </c>
      <c r="AV45" s="276" t="str">
        <f t="shared" si="23"/>
        <v/>
      </c>
      <c r="AW45" s="49" t="str">
        <f t="shared" si="24"/>
        <v/>
      </c>
      <c r="AX45" s="50" t="str">
        <f t="shared" si="25"/>
        <v/>
      </c>
      <c r="AY45" s="53" t="str">
        <f t="shared" si="26"/>
        <v/>
      </c>
      <c r="AZ45" s="49" t="str">
        <f t="shared" si="27"/>
        <v/>
      </c>
      <c r="BA45" s="50" t="str">
        <f t="shared" si="28"/>
        <v/>
      </c>
      <c r="BB45" s="53">
        <f t="shared" si="29"/>
        <v>1</v>
      </c>
      <c r="BC45" s="49" t="str">
        <f t="shared" si="30"/>
        <v/>
      </c>
      <c r="BD45" s="61" t="str">
        <f t="shared" si="31"/>
        <v/>
      </c>
      <c r="BE45" s="53" t="str">
        <f t="shared" si="32"/>
        <v/>
      </c>
      <c r="BF45" s="49" t="str">
        <f t="shared" si="33"/>
        <v/>
      </c>
      <c r="BG45" s="61" t="str">
        <f t="shared" si="34"/>
        <v/>
      </c>
      <c r="BH45" s="53">
        <f t="shared" si="35"/>
        <v>1</v>
      </c>
      <c r="BI45" s="49" t="str">
        <f t="shared" si="36"/>
        <v/>
      </c>
      <c r="BJ45" s="61" t="str">
        <f t="shared" si="37"/>
        <v/>
      </c>
    </row>
    <row r="46" spans="1:62" x14ac:dyDescent="0.25">
      <c r="A46" s="6">
        <f>IF(""=Redigering!A37,"",(Redigering!A37))</f>
        <v>36</v>
      </c>
      <c r="B46" s="6" t="str">
        <f>IF(""=Redigering!C37,"",(Redigering!C37))</f>
        <v>12_4</v>
      </c>
      <c r="C46" s="137" t="str">
        <f>IF(""=Redigering!D37,"",(Redigering!D37))</f>
        <v>Radiaktiv isotop</v>
      </c>
      <c r="D46" s="6">
        <f>IF(""=Redigering!E37,"",(Redigering!E37))</f>
        <v>1</v>
      </c>
      <c r="E46" s="6">
        <f>IF(""=Redigering!F37,"",(Redigering!F37))</f>
        <v>1</v>
      </c>
      <c r="F46" s="6" t="str">
        <f>IF(""=Redigering!G37,"",(Redigering!G37))</f>
        <v>S11</v>
      </c>
      <c r="G46" s="6" t="str">
        <f>IF(""=Redigering!H37,"",(Redigering!H37))</f>
        <v>M16</v>
      </c>
      <c r="H46" s="6">
        <f>IF(""=Redigering!I37,"",(Redigering!I37))</f>
        <v>3</v>
      </c>
      <c r="I46" s="6" t="str">
        <f>IF(""=Redigering!J37,"",(Redigering!J37))</f>
        <v>C</v>
      </c>
      <c r="J46" s="154" t="str">
        <f t="shared" si="1"/>
        <v>3C</v>
      </c>
      <c r="K46" s="155" t="str">
        <f t="shared" si="2"/>
        <v>CS</v>
      </c>
      <c r="L46" s="235" t="str">
        <f t="shared" si="3"/>
        <v>CM</v>
      </c>
      <c r="M46" s="6" t="str">
        <f>IF(""=Redigering!K37,"",(Redigering!K37))</f>
        <v/>
      </c>
      <c r="N46" s="6" t="str">
        <f>IF(""=Redigering!L37,"",(Redigering!L37))</f>
        <v/>
      </c>
      <c r="O46" s="6" t="str">
        <f>IF(""=Redigering!M37,"",(Redigering!M37))</f>
        <v/>
      </c>
      <c r="P46" s="6" t="str">
        <f>IF(""=Redigering!N37,"",(Redigering!N37))</f>
        <v/>
      </c>
      <c r="Q46" s="6" t="str">
        <f>IF(""=Redigering!O37,"",(Redigering!O37))</f>
        <v/>
      </c>
      <c r="R46" s="6" t="str">
        <f>IF(""=Redigering!P37,"",(Redigering!P37))</f>
        <v/>
      </c>
      <c r="S46" s="6" t="str">
        <f>IF(""=Redigering!Q37,"",(Redigering!Q37))</f>
        <v/>
      </c>
      <c r="T46" s="6" t="str">
        <f>IF(""=Redigering!R37,"",(Redigering!R37))</f>
        <v/>
      </c>
      <c r="U46" s="6" t="str">
        <f>IF(""=Redigering!S37,"",(Redigering!S37))</f>
        <v/>
      </c>
      <c r="V46" s="242">
        <v>0.2</v>
      </c>
      <c r="W46" s="242">
        <v>0.35</v>
      </c>
      <c r="X46" s="242">
        <v>0.5</v>
      </c>
      <c r="Y46" s="242">
        <v>0.6</v>
      </c>
      <c r="Z46" s="242">
        <v>0.7</v>
      </c>
      <c r="AC46" s="51" t="str">
        <f t="shared" si="4"/>
        <v>12_4</v>
      </c>
      <c r="AD46" s="60" t="str">
        <f t="shared" si="5"/>
        <v/>
      </c>
      <c r="AE46" s="49">
        <f t="shared" si="6"/>
        <v>1</v>
      </c>
      <c r="AF46" s="50" t="str">
        <f t="shared" si="7"/>
        <v/>
      </c>
      <c r="AG46" s="60" t="str">
        <f t="shared" si="8"/>
        <v/>
      </c>
      <c r="AH46" s="49" t="str">
        <f t="shared" si="9"/>
        <v/>
      </c>
      <c r="AI46" s="61" t="str">
        <f t="shared" si="10"/>
        <v/>
      </c>
      <c r="AJ46" s="60" t="str">
        <f t="shared" si="11"/>
        <v/>
      </c>
      <c r="AK46" s="49" t="str">
        <f t="shared" si="12"/>
        <v/>
      </c>
      <c r="AL46" s="61" t="str">
        <f t="shared" si="13"/>
        <v/>
      </c>
      <c r="AM46" s="60" t="str">
        <f t="shared" si="14"/>
        <v/>
      </c>
      <c r="AN46" s="49">
        <f t="shared" si="15"/>
        <v>1</v>
      </c>
      <c r="AO46" s="61" t="str">
        <f t="shared" si="16"/>
        <v/>
      </c>
      <c r="AP46" s="60" t="str">
        <f t="shared" si="17"/>
        <v/>
      </c>
      <c r="AQ46" s="49" t="str">
        <f t="shared" si="18"/>
        <v/>
      </c>
      <c r="AR46" s="61" t="str">
        <f t="shared" si="19"/>
        <v/>
      </c>
      <c r="AS46" s="60" t="str">
        <f t="shared" si="20"/>
        <v/>
      </c>
      <c r="AT46" s="49" t="str">
        <f t="shared" si="21"/>
        <v/>
      </c>
      <c r="AU46" s="61" t="str">
        <f t="shared" si="22"/>
        <v/>
      </c>
      <c r="AV46" s="276" t="str">
        <f t="shared" si="23"/>
        <v/>
      </c>
      <c r="AW46" s="49" t="str">
        <f t="shared" si="24"/>
        <v/>
      </c>
      <c r="AX46" s="50" t="str">
        <f t="shared" si="25"/>
        <v/>
      </c>
      <c r="AY46" s="53" t="str">
        <f t="shared" si="26"/>
        <v/>
      </c>
      <c r="AZ46" s="49" t="str">
        <f t="shared" si="27"/>
        <v/>
      </c>
      <c r="BA46" s="50" t="str">
        <f t="shared" si="28"/>
        <v/>
      </c>
      <c r="BB46" s="53" t="str">
        <f t="shared" si="29"/>
        <v/>
      </c>
      <c r="BC46" s="49">
        <f t="shared" si="30"/>
        <v>1</v>
      </c>
      <c r="BD46" s="61" t="str">
        <f t="shared" si="31"/>
        <v/>
      </c>
      <c r="BE46" s="53" t="str">
        <f t="shared" si="32"/>
        <v/>
      </c>
      <c r="BF46" s="49" t="str">
        <f t="shared" si="33"/>
        <v/>
      </c>
      <c r="BG46" s="61" t="str">
        <f t="shared" si="34"/>
        <v/>
      </c>
      <c r="BH46" s="53" t="str">
        <f t="shared" si="35"/>
        <v/>
      </c>
      <c r="BI46" s="49">
        <f t="shared" si="36"/>
        <v>1</v>
      </c>
      <c r="BJ46" s="61" t="str">
        <f t="shared" si="37"/>
        <v/>
      </c>
    </row>
    <row r="47" spans="1:62" x14ac:dyDescent="0.25">
      <c r="A47" s="6">
        <f>IF(""=Redigering!A38,"",(Redigering!A38))</f>
        <v>37</v>
      </c>
      <c r="B47" s="6" t="str">
        <f>IF(""=Redigering!C38,"",(Redigering!C38))</f>
        <v>12_5</v>
      </c>
      <c r="C47" s="137" t="str">
        <f>IF(""=Redigering!D38,"",(Redigering!D38))</f>
        <v>Radiaktiv isotop</v>
      </c>
      <c r="D47" s="6">
        <f>IF(""=Redigering!E38,"",(Redigering!E38))</f>
        <v>1</v>
      </c>
      <c r="E47" s="6">
        <f>IF(""=Redigering!F38,"",(Redigering!F38))</f>
        <v>1</v>
      </c>
      <c r="F47" s="6" t="str">
        <f>IF(""=Redigering!G38,"",(Redigering!G38))</f>
        <v>S11</v>
      </c>
      <c r="G47" s="6" t="str">
        <f>IF(""=Redigering!H38,"",(Redigering!H38))</f>
        <v>M16</v>
      </c>
      <c r="H47" s="6">
        <f>IF(""=Redigering!I38,"",(Redigering!I38))</f>
        <v>3</v>
      </c>
      <c r="I47" s="6" t="str">
        <f>IF(""=Redigering!J38,"",(Redigering!J38))</f>
        <v>C</v>
      </c>
      <c r="J47" s="154" t="str">
        <f t="shared" si="1"/>
        <v>3C</v>
      </c>
      <c r="K47" s="155" t="str">
        <f t="shared" si="2"/>
        <v>CS</v>
      </c>
      <c r="L47" s="235" t="str">
        <f t="shared" si="3"/>
        <v>CM</v>
      </c>
      <c r="M47" s="6" t="str">
        <f>IF(""=Redigering!K38,"",(Redigering!K38))</f>
        <v/>
      </c>
      <c r="N47" s="6" t="str">
        <f>IF(""=Redigering!L38,"",(Redigering!L38))</f>
        <v/>
      </c>
      <c r="O47" s="6" t="str">
        <f>IF(""=Redigering!M38,"",(Redigering!M38))</f>
        <v/>
      </c>
      <c r="P47" s="6" t="str">
        <f>IF(""=Redigering!N38,"",(Redigering!N38))</f>
        <v/>
      </c>
      <c r="Q47" s="6" t="str">
        <f>IF(""=Redigering!O38,"",(Redigering!O38))</f>
        <v/>
      </c>
      <c r="R47" s="6" t="str">
        <f>IF(""=Redigering!P38,"",(Redigering!P38))</f>
        <v/>
      </c>
      <c r="S47" s="6" t="str">
        <f>IF(""=Redigering!Q38,"",(Redigering!Q38))</f>
        <v/>
      </c>
      <c r="T47" s="6" t="str">
        <f>IF(""=Redigering!R38,"",(Redigering!R38))</f>
        <v/>
      </c>
      <c r="U47" s="6" t="str">
        <f>IF(""=Redigering!S38,"",(Redigering!S38))</f>
        <v/>
      </c>
      <c r="V47" s="242">
        <v>0.2</v>
      </c>
      <c r="W47" s="242">
        <v>0.35</v>
      </c>
      <c r="X47" s="242">
        <v>0.5</v>
      </c>
      <c r="Y47" s="242">
        <v>0.6</v>
      </c>
      <c r="Z47" s="242">
        <v>0.7</v>
      </c>
      <c r="AC47" s="51" t="str">
        <f t="shared" si="4"/>
        <v>12_5</v>
      </c>
      <c r="AD47" s="60" t="str">
        <f t="shared" si="5"/>
        <v/>
      </c>
      <c r="AE47" s="49">
        <f t="shared" si="6"/>
        <v>1</v>
      </c>
      <c r="AF47" s="50" t="str">
        <f t="shared" si="7"/>
        <v/>
      </c>
      <c r="AG47" s="60" t="str">
        <f t="shared" si="8"/>
        <v/>
      </c>
      <c r="AH47" s="49" t="str">
        <f t="shared" si="9"/>
        <v/>
      </c>
      <c r="AI47" s="61" t="str">
        <f t="shared" si="10"/>
        <v/>
      </c>
      <c r="AJ47" s="60" t="str">
        <f t="shared" si="11"/>
        <v/>
      </c>
      <c r="AK47" s="49" t="str">
        <f t="shared" si="12"/>
        <v/>
      </c>
      <c r="AL47" s="61" t="str">
        <f t="shared" si="13"/>
        <v/>
      </c>
      <c r="AM47" s="60" t="str">
        <f t="shared" si="14"/>
        <v/>
      </c>
      <c r="AN47" s="49">
        <f t="shared" si="15"/>
        <v>1</v>
      </c>
      <c r="AO47" s="61" t="str">
        <f t="shared" si="16"/>
        <v/>
      </c>
      <c r="AP47" s="60" t="str">
        <f t="shared" si="17"/>
        <v/>
      </c>
      <c r="AQ47" s="49" t="str">
        <f t="shared" si="18"/>
        <v/>
      </c>
      <c r="AR47" s="61" t="str">
        <f t="shared" si="19"/>
        <v/>
      </c>
      <c r="AS47" s="60" t="str">
        <f t="shared" si="20"/>
        <v/>
      </c>
      <c r="AT47" s="49" t="str">
        <f t="shared" si="21"/>
        <v/>
      </c>
      <c r="AU47" s="61" t="str">
        <f t="shared" si="22"/>
        <v/>
      </c>
      <c r="AV47" s="276" t="str">
        <f t="shared" si="23"/>
        <v/>
      </c>
      <c r="AW47" s="49" t="str">
        <f t="shared" si="24"/>
        <v/>
      </c>
      <c r="AX47" s="50" t="str">
        <f t="shared" si="25"/>
        <v/>
      </c>
      <c r="AY47" s="53" t="str">
        <f t="shared" si="26"/>
        <v/>
      </c>
      <c r="AZ47" s="49" t="str">
        <f t="shared" si="27"/>
        <v/>
      </c>
      <c r="BA47" s="50" t="str">
        <f t="shared" si="28"/>
        <v/>
      </c>
      <c r="BB47" s="53" t="str">
        <f t="shared" si="29"/>
        <v/>
      </c>
      <c r="BC47" s="49">
        <f t="shared" si="30"/>
        <v>1</v>
      </c>
      <c r="BD47" s="61" t="str">
        <f t="shared" si="31"/>
        <v/>
      </c>
      <c r="BE47" s="53" t="str">
        <f t="shared" si="32"/>
        <v/>
      </c>
      <c r="BF47" s="49" t="str">
        <f t="shared" si="33"/>
        <v/>
      </c>
      <c r="BG47" s="61" t="str">
        <f t="shared" si="34"/>
        <v/>
      </c>
      <c r="BH47" s="53" t="str">
        <f t="shared" si="35"/>
        <v/>
      </c>
      <c r="BI47" s="49">
        <f t="shared" si="36"/>
        <v>1</v>
      </c>
      <c r="BJ47" s="61" t="str">
        <f t="shared" si="37"/>
        <v/>
      </c>
    </row>
    <row r="48" spans="1:62" x14ac:dyDescent="0.25">
      <c r="A48" s="6">
        <f>IF(""=Redigering!A39,"",(Redigering!A39))</f>
        <v>38</v>
      </c>
      <c r="B48" s="6" t="str">
        <f>IF(""=Redigering!C39,"",(Redigering!C39))</f>
        <v>12_6</v>
      </c>
      <c r="C48" s="137" t="str">
        <f>IF(""=Redigering!D39,"",(Redigering!D39))</f>
        <v>Radiaktiv isotop</v>
      </c>
      <c r="D48" s="6">
        <f>IF(""=Redigering!E39,"",(Redigering!E39))</f>
        <v>1</v>
      </c>
      <c r="E48" s="6">
        <f>IF(""=Redigering!F39,"",(Redigering!F39))</f>
        <v>1</v>
      </c>
      <c r="F48" s="6" t="str">
        <f>IF(""=Redigering!G39,"",(Redigering!G39))</f>
        <v>S11</v>
      </c>
      <c r="G48" s="6" t="str">
        <f>IF(""=Redigering!H39,"",(Redigering!H39))</f>
        <v>M15</v>
      </c>
      <c r="H48" s="6">
        <f>IF(""=Redigering!I39,"",(Redigering!I39))</f>
        <v>3</v>
      </c>
      <c r="I48" s="6" t="str">
        <f>IF(""=Redigering!J39,"",(Redigering!J39))</f>
        <v>A</v>
      </c>
      <c r="J48" s="154" t="str">
        <f t="shared" si="1"/>
        <v>3A</v>
      </c>
      <c r="K48" s="155" t="str">
        <f t="shared" si="2"/>
        <v>AS</v>
      </c>
      <c r="L48" s="235" t="str">
        <f t="shared" si="3"/>
        <v>AM</v>
      </c>
      <c r="M48" s="6" t="str">
        <f>IF(""=Redigering!K39,"",(Redigering!K39))</f>
        <v/>
      </c>
      <c r="N48" s="6" t="str">
        <f>IF(""=Redigering!L39,"",(Redigering!L39))</f>
        <v/>
      </c>
      <c r="O48" s="6" t="str">
        <f>IF(""=Redigering!M39,"",(Redigering!M39))</f>
        <v/>
      </c>
      <c r="P48" s="6" t="str">
        <f>IF(""=Redigering!N39,"",(Redigering!N39))</f>
        <v/>
      </c>
      <c r="Q48" s="6" t="str">
        <f>IF(""=Redigering!O39,"",(Redigering!O39))</f>
        <v/>
      </c>
      <c r="R48" s="6" t="str">
        <f>IF(""=Redigering!P39,"",(Redigering!P39))</f>
        <v/>
      </c>
      <c r="S48" s="6" t="str">
        <f>IF(""=Redigering!Q39,"",(Redigering!Q39))</f>
        <v/>
      </c>
      <c r="T48" s="6" t="str">
        <f>IF(""=Redigering!R39,"",(Redigering!R39))</f>
        <v/>
      </c>
      <c r="U48" s="6" t="str">
        <f>IF(""=Redigering!S39,"",(Redigering!S39))</f>
        <v/>
      </c>
      <c r="V48" s="242">
        <v>0.2</v>
      </c>
      <c r="W48" s="242">
        <v>0.35</v>
      </c>
      <c r="X48" s="242">
        <v>0.5</v>
      </c>
      <c r="Y48" s="242">
        <v>0.6</v>
      </c>
      <c r="Z48" s="242">
        <v>0.7</v>
      </c>
      <c r="AC48" s="51" t="str">
        <f t="shared" si="4"/>
        <v>12_6</v>
      </c>
      <c r="AD48" s="60" t="str">
        <f t="shared" si="5"/>
        <v/>
      </c>
      <c r="AE48" s="49" t="str">
        <f t="shared" si="6"/>
        <v/>
      </c>
      <c r="AF48" s="50">
        <f t="shared" si="7"/>
        <v>1</v>
      </c>
      <c r="AG48" s="60" t="str">
        <f t="shared" si="8"/>
        <v/>
      </c>
      <c r="AH48" s="49" t="str">
        <f t="shared" si="9"/>
        <v/>
      </c>
      <c r="AI48" s="61" t="str">
        <f t="shared" si="10"/>
        <v/>
      </c>
      <c r="AJ48" s="60" t="str">
        <f t="shared" si="11"/>
        <v/>
      </c>
      <c r="AK48" s="49" t="str">
        <f t="shared" si="12"/>
        <v/>
      </c>
      <c r="AL48" s="61" t="str">
        <f t="shared" si="13"/>
        <v/>
      </c>
      <c r="AM48" s="60" t="str">
        <f t="shared" si="14"/>
        <v/>
      </c>
      <c r="AN48" s="49" t="str">
        <f t="shared" si="15"/>
        <v/>
      </c>
      <c r="AO48" s="61">
        <f t="shared" si="16"/>
        <v>1</v>
      </c>
      <c r="AP48" s="60" t="str">
        <f t="shared" si="17"/>
        <v/>
      </c>
      <c r="AQ48" s="49" t="str">
        <f t="shared" si="18"/>
        <v/>
      </c>
      <c r="AR48" s="61" t="str">
        <f t="shared" si="19"/>
        <v/>
      </c>
      <c r="AS48" s="60" t="str">
        <f t="shared" si="20"/>
        <v/>
      </c>
      <c r="AT48" s="49" t="str">
        <f t="shared" si="21"/>
        <v/>
      </c>
      <c r="AU48" s="61" t="str">
        <f t="shared" si="22"/>
        <v/>
      </c>
      <c r="AV48" s="276" t="str">
        <f t="shared" si="23"/>
        <v/>
      </c>
      <c r="AW48" s="49" t="str">
        <f t="shared" si="24"/>
        <v/>
      </c>
      <c r="AX48" s="50" t="str">
        <f t="shared" si="25"/>
        <v/>
      </c>
      <c r="AY48" s="53" t="str">
        <f t="shared" si="26"/>
        <v/>
      </c>
      <c r="AZ48" s="49" t="str">
        <f t="shared" si="27"/>
        <v/>
      </c>
      <c r="BA48" s="50" t="str">
        <f t="shared" si="28"/>
        <v/>
      </c>
      <c r="BB48" s="53" t="str">
        <f t="shared" si="29"/>
        <v/>
      </c>
      <c r="BC48" s="49" t="str">
        <f t="shared" si="30"/>
        <v/>
      </c>
      <c r="BD48" s="61">
        <f t="shared" si="31"/>
        <v>1</v>
      </c>
      <c r="BE48" s="53" t="str">
        <f t="shared" si="32"/>
        <v/>
      </c>
      <c r="BF48" s="49" t="str">
        <f t="shared" si="33"/>
        <v/>
      </c>
      <c r="BG48" s="61" t="str">
        <f t="shared" si="34"/>
        <v/>
      </c>
      <c r="BH48" s="53" t="str">
        <f t="shared" si="35"/>
        <v/>
      </c>
      <c r="BI48" s="49" t="str">
        <f t="shared" si="36"/>
        <v/>
      </c>
      <c r="BJ48" s="61">
        <f t="shared" si="37"/>
        <v>1</v>
      </c>
    </row>
    <row r="49" spans="1:62" x14ac:dyDescent="0.25">
      <c r="A49" s="6">
        <f>IF(""=Redigering!A40,"",(Redigering!A40))</f>
        <v>39</v>
      </c>
      <c r="B49" s="6" t="str">
        <f>IF(""=Redigering!C40,"",(Redigering!C40))</f>
        <v>12_7</v>
      </c>
      <c r="C49" s="137" t="str">
        <f>IF(""=Redigering!D40,"",(Redigering!D40))</f>
        <v>Radiaktiv isotop</v>
      </c>
      <c r="D49" s="6">
        <f>IF(""=Redigering!E40,"",(Redigering!E40))</f>
        <v>1</v>
      </c>
      <c r="E49" s="6">
        <f>IF(""=Redigering!F40,"",(Redigering!F40))</f>
        <v>1</v>
      </c>
      <c r="F49" s="6" t="str">
        <f>IF(""=Redigering!G40,"",(Redigering!G40))</f>
        <v>S11</v>
      </c>
      <c r="G49" s="6" t="str">
        <f>IF(""=Redigering!H40,"",(Redigering!H40))</f>
        <v>M15</v>
      </c>
      <c r="H49" s="6">
        <f>IF(""=Redigering!I40,"",(Redigering!I40))</f>
        <v>5</v>
      </c>
      <c r="I49" s="6" t="str">
        <f>IF(""=Redigering!J40,"",(Redigering!J40))</f>
        <v>C</v>
      </c>
      <c r="J49" s="154" t="str">
        <f t="shared" si="1"/>
        <v>5C</v>
      </c>
      <c r="K49" s="155" t="str">
        <f t="shared" si="2"/>
        <v>CS</v>
      </c>
      <c r="L49" s="235" t="str">
        <f t="shared" si="3"/>
        <v>CM</v>
      </c>
      <c r="M49" s="6" t="str">
        <f>IF(""=Redigering!K40,"",(Redigering!K40))</f>
        <v/>
      </c>
      <c r="N49" s="6" t="str">
        <f>IF(""=Redigering!L40,"",(Redigering!L40))</f>
        <v/>
      </c>
      <c r="O49" s="6" t="str">
        <f>IF(""=Redigering!M40,"",(Redigering!M40))</f>
        <v/>
      </c>
      <c r="P49" s="6" t="str">
        <f>IF(""=Redigering!N40,"",(Redigering!N40))</f>
        <v/>
      </c>
      <c r="Q49" s="6" t="str">
        <f>IF(""=Redigering!O40,"",(Redigering!O40))</f>
        <v/>
      </c>
      <c r="R49" s="6" t="str">
        <f>IF(""=Redigering!P40,"",(Redigering!P40))</f>
        <v/>
      </c>
      <c r="S49" s="6" t="str">
        <f>IF(""=Redigering!Q40,"",(Redigering!Q40))</f>
        <v/>
      </c>
      <c r="T49" s="6" t="str">
        <f>IF(""=Redigering!R40,"",(Redigering!R40))</f>
        <v/>
      </c>
      <c r="U49" s="6" t="str">
        <f>IF(""=Redigering!S40,"",(Redigering!S40))</f>
        <v/>
      </c>
      <c r="V49" s="242">
        <v>0.2</v>
      </c>
      <c r="W49" s="242">
        <v>0.35</v>
      </c>
      <c r="X49" s="242">
        <v>0.5</v>
      </c>
      <c r="Y49" s="242">
        <v>0.6</v>
      </c>
      <c r="Z49" s="242">
        <v>0.7</v>
      </c>
      <c r="AC49" s="51" t="str">
        <f t="shared" si="4"/>
        <v>12_7</v>
      </c>
      <c r="AD49" s="60" t="str">
        <f t="shared" si="5"/>
        <v/>
      </c>
      <c r="AE49" s="49">
        <f t="shared" si="6"/>
        <v>1</v>
      </c>
      <c r="AF49" s="50" t="str">
        <f t="shared" si="7"/>
        <v/>
      </c>
      <c r="AG49" s="60" t="str">
        <f t="shared" si="8"/>
        <v/>
      </c>
      <c r="AH49" s="49" t="str">
        <f t="shared" si="9"/>
        <v/>
      </c>
      <c r="AI49" s="61" t="str">
        <f t="shared" si="10"/>
        <v/>
      </c>
      <c r="AJ49" s="60" t="str">
        <f t="shared" si="11"/>
        <v/>
      </c>
      <c r="AK49" s="49" t="str">
        <f t="shared" si="12"/>
        <v/>
      </c>
      <c r="AL49" s="61" t="str">
        <f t="shared" si="13"/>
        <v/>
      </c>
      <c r="AM49" s="60" t="str">
        <f t="shared" si="14"/>
        <v/>
      </c>
      <c r="AN49" s="49" t="str">
        <f t="shared" si="15"/>
        <v/>
      </c>
      <c r="AO49" s="61" t="str">
        <f t="shared" si="16"/>
        <v/>
      </c>
      <c r="AP49" s="60" t="str">
        <f t="shared" si="17"/>
        <v/>
      </c>
      <c r="AQ49" s="49" t="str">
        <f t="shared" si="18"/>
        <v/>
      </c>
      <c r="AR49" s="61" t="str">
        <f t="shared" si="19"/>
        <v/>
      </c>
      <c r="AS49" s="60" t="str">
        <f t="shared" si="20"/>
        <v/>
      </c>
      <c r="AT49" s="49">
        <f t="shared" si="21"/>
        <v>1</v>
      </c>
      <c r="AU49" s="61" t="str">
        <f t="shared" si="22"/>
        <v/>
      </c>
      <c r="AV49" s="276" t="str">
        <f t="shared" si="23"/>
        <v/>
      </c>
      <c r="AW49" s="49" t="str">
        <f t="shared" si="24"/>
        <v/>
      </c>
      <c r="AX49" s="50" t="str">
        <f t="shared" si="25"/>
        <v/>
      </c>
      <c r="AY49" s="53" t="str">
        <f t="shared" si="26"/>
        <v/>
      </c>
      <c r="AZ49" s="49" t="str">
        <f t="shared" si="27"/>
        <v/>
      </c>
      <c r="BA49" s="50" t="str">
        <f t="shared" si="28"/>
        <v/>
      </c>
      <c r="BB49" s="53" t="str">
        <f t="shared" si="29"/>
        <v/>
      </c>
      <c r="BC49" s="49">
        <f t="shared" si="30"/>
        <v>1</v>
      </c>
      <c r="BD49" s="61" t="str">
        <f t="shared" si="31"/>
        <v/>
      </c>
      <c r="BE49" s="53" t="str">
        <f t="shared" si="32"/>
        <v/>
      </c>
      <c r="BF49" s="49" t="str">
        <f t="shared" si="33"/>
        <v/>
      </c>
      <c r="BG49" s="61" t="str">
        <f t="shared" si="34"/>
        <v/>
      </c>
      <c r="BH49" s="53" t="str">
        <f t="shared" si="35"/>
        <v/>
      </c>
      <c r="BI49" s="49">
        <f t="shared" si="36"/>
        <v>1</v>
      </c>
      <c r="BJ49" s="61" t="str">
        <f t="shared" si="37"/>
        <v/>
      </c>
    </row>
    <row r="50" spans="1:62" x14ac:dyDescent="0.25">
      <c r="A50" s="6">
        <f>IF(""=Redigering!A41,"",(Redigering!A41))</f>
        <v>40</v>
      </c>
      <c r="B50" s="6" t="str">
        <f>IF(""=Redigering!C41,"",(Redigering!C41))</f>
        <v>12_8</v>
      </c>
      <c r="C50" s="137" t="str">
        <f>IF(""=Redigering!D41,"",(Redigering!D41))</f>
        <v>Radiaktiv isotop</v>
      </c>
      <c r="D50" s="6">
        <f>IF(""=Redigering!E41,"",(Redigering!E41))</f>
        <v>1</v>
      </c>
      <c r="E50" s="6">
        <f>IF(""=Redigering!F41,"",(Redigering!F41))</f>
        <v>1</v>
      </c>
      <c r="F50" s="235" t="str">
        <f>IF(""=Redigering!G41,"",(Redigering!G41))</f>
        <v>S11</v>
      </c>
      <c r="G50" s="6" t="s">
        <v>41</v>
      </c>
      <c r="H50" s="6">
        <f>IF(""=Redigering!I41,"",(Redigering!I41))</f>
        <v>5</v>
      </c>
      <c r="I50" s="6" t="str">
        <f>IF(""=Redigering!J41,"",(Redigering!J41))</f>
        <v>A</v>
      </c>
      <c r="J50" s="154" t="str">
        <f t="shared" si="1"/>
        <v>5A</v>
      </c>
      <c r="K50" s="155" t="str">
        <f t="shared" si="2"/>
        <v>AS</v>
      </c>
      <c r="L50" s="235" t="str">
        <f t="shared" si="3"/>
        <v>AM</v>
      </c>
      <c r="M50" s="6" t="str">
        <f>IF(""=Redigering!K41,"",(Redigering!K41))</f>
        <v/>
      </c>
      <c r="N50" s="6" t="str">
        <f>IF(""=Redigering!L41,"",(Redigering!L41))</f>
        <v/>
      </c>
      <c r="O50" s="6" t="str">
        <f>IF(""=Redigering!M41,"",(Redigering!M41))</f>
        <v/>
      </c>
      <c r="P50" s="6" t="str">
        <f>IF(""=Redigering!N41,"",(Redigering!N41))</f>
        <v/>
      </c>
      <c r="Q50" s="6" t="str">
        <f>IF(""=Redigering!O41,"",(Redigering!O41))</f>
        <v/>
      </c>
      <c r="R50" s="6" t="str">
        <f>IF(""=Redigering!P41,"",(Redigering!P41))</f>
        <v/>
      </c>
      <c r="S50" s="6" t="str">
        <f>IF(""=Redigering!Q41,"",(Redigering!Q41))</f>
        <v/>
      </c>
      <c r="T50" s="6" t="str">
        <f>IF(""=Redigering!R41,"",(Redigering!R41))</f>
        <v/>
      </c>
      <c r="U50" s="6" t="str">
        <f>IF(""=Redigering!S41,"",(Redigering!S41))</f>
        <v/>
      </c>
      <c r="V50" s="242">
        <v>0.2</v>
      </c>
      <c r="W50" s="242">
        <v>0.35</v>
      </c>
      <c r="X50" s="242">
        <v>0.5</v>
      </c>
      <c r="Y50" s="242">
        <v>0.6</v>
      </c>
      <c r="Z50" s="242">
        <v>0.7</v>
      </c>
      <c r="AC50" s="51" t="str">
        <f t="shared" si="4"/>
        <v>12_8</v>
      </c>
      <c r="AD50" s="60" t="str">
        <f t="shared" si="5"/>
        <v/>
      </c>
      <c r="AE50" s="49" t="str">
        <f t="shared" si="6"/>
        <v/>
      </c>
      <c r="AF50" s="50">
        <f t="shared" si="7"/>
        <v>1</v>
      </c>
      <c r="AG50" s="60" t="str">
        <f t="shared" si="8"/>
        <v/>
      </c>
      <c r="AH50" s="49" t="str">
        <f t="shared" si="9"/>
        <v/>
      </c>
      <c r="AI50" s="61" t="str">
        <f t="shared" si="10"/>
        <v/>
      </c>
      <c r="AJ50" s="60" t="str">
        <f t="shared" si="11"/>
        <v/>
      </c>
      <c r="AK50" s="49" t="str">
        <f t="shared" si="12"/>
        <v/>
      </c>
      <c r="AL50" s="61" t="str">
        <f t="shared" si="13"/>
        <v/>
      </c>
      <c r="AM50" s="60" t="str">
        <f t="shared" si="14"/>
        <v/>
      </c>
      <c r="AN50" s="49" t="str">
        <f t="shared" si="15"/>
        <v/>
      </c>
      <c r="AO50" s="61" t="str">
        <f t="shared" si="16"/>
        <v/>
      </c>
      <c r="AP50" s="60" t="str">
        <f t="shared" si="17"/>
        <v/>
      </c>
      <c r="AQ50" s="49" t="str">
        <f t="shared" si="18"/>
        <v/>
      </c>
      <c r="AR50" s="61" t="str">
        <f t="shared" si="19"/>
        <v/>
      </c>
      <c r="AS50" s="60" t="str">
        <f t="shared" si="20"/>
        <v/>
      </c>
      <c r="AT50" s="49" t="str">
        <f t="shared" si="21"/>
        <v/>
      </c>
      <c r="AU50" s="61">
        <f t="shared" si="22"/>
        <v>1</v>
      </c>
      <c r="AV50" s="276" t="str">
        <f t="shared" si="23"/>
        <v/>
      </c>
      <c r="AW50" s="49" t="str">
        <f t="shared" si="24"/>
        <v/>
      </c>
      <c r="AX50" s="50" t="str">
        <f t="shared" si="25"/>
        <v/>
      </c>
      <c r="AY50" s="53" t="str">
        <f t="shared" si="26"/>
        <v/>
      </c>
      <c r="AZ50" s="49" t="str">
        <f t="shared" si="27"/>
        <v/>
      </c>
      <c r="BA50" s="50" t="str">
        <f t="shared" si="28"/>
        <v/>
      </c>
      <c r="BB50" s="53" t="str">
        <f t="shared" si="29"/>
        <v/>
      </c>
      <c r="BC50" s="49" t="str">
        <f t="shared" si="30"/>
        <v/>
      </c>
      <c r="BD50" s="61">
        <f t="shared" si="31"/>
        <v>1</v>
      </c>
      <c r="BE50" s="53" t="str">
        <f t="shared" si="32"/>
        <v/>
      </c>
      <c r="BF50" s="49" t="str">
        <f t="shared" si="33"/>
        <v/>
      </c>
      <c r="BG50" s="61" t="str">
        <f t="shared" si="34"/>
        <v/>
      </c>
      <c r="BH50" s="53" t="str">
        <f t="shared" si="35"/>
        <v/>
      </c>
      <c r="BI50" s="49" t="str">
        <f t="shared" si="36"/>
        <v/>
      </c>
      <c r="BJ50" s="61">
        <f t="shared" si="37"/>
        <v>1</v>
      </c>
    </row>
    <row r="51" spans="1:62" x14ac:dyDescent="0.25">
      <c r="A51" s="6">
        <f>IF(""=Redigering!A42,"",(Redigering!A42))</f>
        <v>41</v>
      </c>
      <c r="B51" s="6" t="str">
        <f>IF(""=Redigering!C42,"",(Redigering!C42))</f>
        <v>13_1</v>
      </c>
      <c r="C51" s="137" t="str">
        <f>IF(""=Redigering!D42,"",(Redigering!D42))</f>
        <v>Katapult</v>
      </c>
      <c r="D51" s="6">
        <f>IF(""=Redigering!E42,"",(Redigering!E42))</f>
        <v>1</v>
      </c>
      <c r="E51" s="6">
        <f>IF(""=Redigering!F42,"",(Redigering!F42))</f>
        <v>1</v>
      </c>
      <c r="F51" s="235" t="str">
        <f>IF(""=Redigering!G42,"",(Redigering!G42))</f>
        <v>R12</v>
      </c>
      <c r="G51" s="6" t="s">
        <v>41</v>
      </c>
      <c r="H51" s="6">
        <f>IF(""=Redigering!I42,"",(Redigering!I42))</f>
        <v>1</v>
      </c>
      <c r="I51" s="6" t="str">
        <f>IF(""=Redigering!J42,"",(Redigering!J42))</f>
        <v>E</v>
      </c>
      <c r="J51" s="154" t="str">
        <f t="shared" si="1"/>
        <v>1E</v>
      </c>
      <c r="K51" s="155" t="str">
        <f t="shared" si="2"/>
        <v>ER</v>
      </c>
      <c r="L51" s="235" t="str">
        <f t="shared" si="3"/>
        <v>EM</v>
      </c>
      <c r="M51" s="6" t="str">
        <f>IF(""=Redigering!K42,"",(Redigering!K42))</f>
        <v/>
      </c>
      <c r="N51" s="6" t="str">
        <f>IF(""=Redigering!L42,"",(Redigering!L42))</f>
        <v/>
      </c>
      <c r="O51" s="6" t="str">
        <f>IF(""=Redigering!M42,"",(Redigering!M42))</f>
        <v/>
      </c>
      <c r="P51" s="6" t="str">
        <f>IF(""=Redigering!N42,"",(Redigering!N42))</f>
        <v/>
      </c>
      <c r="Q51" s="6" t="str">
        <f>IF(""=Redigering!O42,"",(Redigering!O42))</f>
        <v/>
      </c>
      <c r="R51" s="6" t="str">
        <f>IF(""=Redigering!P42,"",(Redigering!P42))</f>
        <v/>
      </c>
      <c r="S51" s="6" t="str">
        <f>IF(""=Redigering!Q42,"",(Redigering!Q42))</f>
        <v/>
      </c>
      <c r="T51" s="6" t="str">
        <f>IF(""=Redigering!R42,"",(Redigering!R42))</f>
        <v/>
      </c>
      <c r="U51" s="6" t="str">
        <f>IF(""=Redigering!S42,"",(Redigering!S42))</f>
        <v/>
      </c>
      <c r="V51" s="242">
        <v>0.2</v>
      </c>
      <c r="W51" s="242">
        <v>0.35</v>
      </c>
      <c r="X51" s="242">
        <v>0.5</v>
      </c>
      <c r="Y51" s="242">
        <v>0.6</v>
      </c>
      <c r="Z51" s="242">
        <v>0.7</v>
      </c>
      <c r="AC51" s="51" t="str">
        <f t="shared" si="4"/>
        <v>13_1</v>
      </c>
      <c r="AD51" s="60">
        <f t="shared" si="5"/>
        <v>1</v>
      </c>
      <c r="AE51" s="49" t="str">
        <f t="shared" si="6"/>
        <v/>
      </c>
      <c r="AF51" s="50" t="str">
        <f t="shared" si="7"/>
        <v/>
      </c>
      <c r="AG51" s="60">
        <f t="shared" si="8"/>
        <v>1</v>
      </c>
      <c r="AH51" s="49" t="str">
        <f t="shared" si="9"/>
        <v/>
      </c>
      <c r="AI51" s="61" t="str">
        <f t="shared" si="10"/>
        <v/>
      </c>
      <c r="AJ51" s="60" t="str">
        <f t="shared" si="11"/>
        <v/>
      </c>
      <c r="AK51" s="49" t="str">
        <f t="shared" si="12"/>
        <v/>
      </c>
      <c r="AL51" s="61" t="str">
        <f t="shared" si="13"/>
        <v/>
      </c>
      <c r="AM51" s="60" t="str">
        <f t="shared" si="14"/>
        <v/>
      </c>
      <c r="AN51" s="49" t="str">
        <f t="shared" si="15"/>
        <v/>
      </c>
      <c r="AO51" s="61" t="str">
        <f t="shared" si="16"/>
        <v/>
      </c>
      <c r="AP51" s="60" t="str">
        <f t="shared" si="17"/>
        <v/>
      </c>
      <c r="AQ51" s="49" t="str">
        <f t="shared" si="18"/>
        <v/>
      </c>
      <c r="AR51" s="61" t="str">
        <f t="shared" si="19"/>
        <v/>
      </c>
      <c r="AS51" s="60" t="str">
        <f t="shared" si="20"/>
        <v/>
      </c>
      <c r="AT51" s="49" t="str">
        <f t="shared" si="21"/>
        <v/>
      </c>
      <c r="AU51" s="61" t="str">
        <f t="shared" si="22"/>
        <v/>
      </c>
      <c r="AV51" s="276">
        <f t="shared" si="23"/>
        <v>1</v>
      </c>
      <c r="AW51" s="49" t="str">
        <f t="shared" si="24"/>
        <v/>
      </c>
      <c r="AX51" s="50" t="str">
        <f t="shared" si="25"/>
        <v/>
      </c>
      <c r="AY51" s="53" t="str">
        <f t="shared" si="26"/>
        <v/>
      </c>
      <c r="AZ51" s="49" t="str">
        <f t="shared" si="27"/>
        <v/>
      </c>
      <c r="BA51" s="50" t="str">
        <f t="shared" si="28"/>
        <v/>
      </c>
      <c r="BB51" s="53" t="str">
        <f t="shared" si="29"/>
        <v/>
      </c>
      <c r="BC51" s="49" t="str">
        <f t="shared" si="30"/>
        <v/>
      </c>
      <c r="BD51" s="61" t="str">
        <f t="shared" si="31"/>
        <v/>
      </c>
      <c r="BE51" s="53" t="str">
        <f t="shared" si="32"/>
        <v/>
      </c>
      <c r="BF51" s="49" t="str">
        <f t="shared" si="33"/>
        <v/>
      </c>
      <c r="BG51" s="61" t="str">
        <f t="shared" si="34"/>
        <v/>
      </c>
      <c r="BH51" s="53">
        <f t="shared" si="35"/>
        <v>1</v>
      </c>
      <c r="BI51" s="49" t="str">
        <f t="shared" si="36"/>
        <v/>
      </c>
      <c r="BJ51" s="61" t="str">
        <f t="shared" si="37"/>
        <v/>
      </c>
    </row>
    <row r="52" spans="1:62" x14ac:dyDescent="0.25">
      <c r="A52" s="6">
        <f>IF(""=Redigering!A43,"",(Redigering!A43))</f>
        <v>42</v>
      </c>
      <c r="B52" s="6" t="str">
        <f>IF(""=Redigering!C43,"",(Redigering!C43))</f>
        <v>13_2</v>
      </c>
      <c r="C52" s="137" t="str">
        <f>IF(""=Redigering!D43,"",(Redigering!D43))</f>
        <v>Katapult</v>
      </c>
      <c r="D52" s="6">
        <f>IF(""=Redigering!E43,"",(Redigering!E43))</f>
        <v>1</v>
      </c>
      <c r="E52" s="6">
        <f>IF(""=Redigering!F43,"",(Redigering!F43))</f>
        <v>1</v>
      </c>
      <c r="F52" s="235" t="str">
        <f>IF(""=Redigering!G43,"",(Redigering!G43))</f>
        <v>R12</v>
      </c>
      <c r="G52" s="6" t="s">
        <v>41</v>
      </c>
      <c r="H52" s="6">
        <f>IF(""=Redigering!I43,"",(Redigering!I43))</f>
        <v>1</v>
      </c>
      <c r="I52" s="6" t="str">
        <f>IF(""=Redigering!J43,"",(Redigering!J43))</f>
        <v>C</v>
      </c>
      <c r="J52" s="154" t="str">
        <f t="shared" si="1"/>
        <v>1C</v>
      </c>
      <c r="K52" s="155" t="str">
        <f t="shared" si="2"/>
        <v>CR</v>
      </c>
      <c r="L52" s="235" t="str">
        <f t="shared" si="3"/>
        <v>CM</v>
      </c>
      <c r="M52" s="6" t="str">
        <f>IF(""=Redigering!K43,"",(Redigering!K43))</f>
        <v/>
      </c>
      <c r="N52" s="6" t="str">
        <f>IF(""=Redigering!L43,"",(Redigering!L43))</f>
        <v/>
      </c>
      <c r="O52" s="6" t="str">
        <f>IF(""=Redigering!M43,"",(Redigering!M43))</f>
        <v/>
      </c>
      <c r="P52" s="6" t="str">
        <f>IF(""=Redigering!N43,"",(Redigering!N43))</f>
        <v/>
      </c>
      <c r="Q52" s="6" t="str">
        <f>IF(""=Redigering!O43,"",(Redigering!O43))</f>
        <v/>
      </c>
      <c r="R52" s="6" t="str">
        <f>IF(""=Redigering!P43,"",(Redigering!P43))</f>
        <v/>
      </c>
      <c r="S52" s="6" t="str">
        <f>IF(""=Redigering!Q43,"",(Redigering!Q43))</f>
        <v/>
      </c>
      <c r="T52" s="6" t="str">
        <f>IF(""=Redigering!R43,"",(Redigering!R43))</f>
        <v/>
      </c>
      <c r="U52" s="6" t="str">
        <f>IF(""=Redigering!S43,"",(Redigering!S43))</f>
        <v/>
      </c>
      <c r="V52" s="242">
        <v>0.2</v>
      </c>
      <c r="W52" s="242">
        <v>0.35</v>
      </c>
      <c r="X52" s="242">
        <v>0.5</v>
      </c>
      <c r="Y52" s="242">
        <v>0.6</v>
      </c>
      <c r="Z52" s="242">
        <v>0.7</v>
      </c>
      <c r="AC52" s="51" t="str">
        <f t="shared" si="4"/>
        <v>13_2</v>
      </c>
      <c r="AD52" s="60" t="str">
        <f t="shared" si="5"/>
        <v/>
      </c>
      <c r="AE52" s="49">
        <f t="shared" si="6"/>
        <v>1</v>
      </c>
      <c r="AF52" s="50" t="str">
        <f t="shared" si="7"/>
        <v/>
      </c>
      <c r="AG52" s="60" t="str">
        <f t="shared" si="8"/>
        <v/>
      </c>
      <c r="AH52" s="49">
        <f t="shared" si="9"/>
        <v>1</v>
      </c>
      <c r="AI52" s="61" t="str">
        <f t="shared" si="10"/>
        <v/>
      </c>
      <c r="AJ52" s="60" t="str">
        <f t="shared" si="11"/>
        <v/>
      </c>
      <c r="AK52" s="49" t="str">
        <f t="shared" si="12"/>
        <v/>
      </c>
      <c r="AL52" s="61" t="str">
        <f t="shared" si="13"/>
        <v/>
      </c>
      <c r="AM52" s="60" t="str">
        <f t="shared" si="14"/>
        <v/>
      </c>
      <c r="AN52" s="49" t="str">
        <f t="shared" si="15"/>
        <v/>
      </c>
      <c r="AO52" s="61" t="str">
        <f t="shared" si="16"/>
        <v/>
      </c>
      <c r="AP52" s="60" t="str">
        <f t="shared" si="17"/>
        <v/>
      </c>
      <c r="AQ52" s="49" t="str">
        <f t="shared" si="18"/>
        <v/>
      </c>
      <c r="AR52" s="61" t="str">
        <f t="shared" si="19"/>
        <v/>
      </c>
      <c r="AS52" s="60" t="str">
        <f t="shared" si="20"/>
        <v/>
      </c>
      <c r="AT52" s="49" t="str">
        <f t="shared" si="21"/>
        <v/>
      </c>
      <c r="AU52" s="61" t="str">
        <f t="shared" si="22"/>
        <v/>
      </c>
      <c r="AV52" s="276" t="str">
        <f t="shared" si="23"/>
        <v/>
      </c>
      <c r="AW52" s="49">
        <f t="shared" si="24"/>
        <v>1</v>
      </c>
      <c r="AX52" s="50" t="str">
        <f t="shared" si="25"/>
        <v/>
      </c>
      <c r="AY52" s="53" t="str">
        <f t="shared" si="26"/>
        <v/>
      </c>
      <c r="AZ52" s="49" t="str">
        <f t="shared" si="27"/>
        <v/>
      </c>
      <c r="BA52" s="50" t="str">
        <f t="shared" si="28"/>
        <v/>
      </c>
      <c r="BB52" s="53" t="str">
        <f t="shared" si="29"/>
        <v/>
      </c>
      <c r="BC52" s="49" t="str">
        <f t="shared" si="30"/>
        <v/>
      </c>
      <c r="BD52" s="61" t="str">
        <f t="shared" si="31"/>
        <v/>
      </c>
      <c r="BE52" s="53" t="str">
        <f t="shared" si="32"/>
        <v/>
      </c>
      <c r="BF52" s="49" t="str">
        <f t="shared" si="33"/>
        <v/>
      </c>
      <c r="BG52" s="61" t="str">
        <f t="shared" si="34"/>
        <v/>
      </c>
      <c r="BH52" s="53" t="str">
        <f t="shared" si="35"/>
        <v/>
      </c>
      <c r="BI52" s="49">
        <f t="shared" si="36"/>
        <v>1</v>
      </c>
      <c r="BJ52" s="61" t="str">
        <f t="shared" si="37"/>
        <v/>
      </c>
    </row>
    <row r="53" spans="1:62" x14ac:dyDescent="0.25">
      <c r="A53" s="6">
        <f>IF(""=Redigering!A44,"",(Redigering!A44))</f>
        <v>43</v>
      </c>
      <c r="B53" s="6" t="str">
        <f>IF(""=Redigering!C44,"",(Redigering!C44))</f>
        <v>13_3</v>
      </c>
      <c r="C53" s="137" t="str">
        <f>IF(""=Redigering!D44,"",(Redigering!D44))</f>
        <v>Katapult</v>
      </c>
      <c r="D53" s="6">
        <f>IF(""=Redigering!E44,"",(Redigering!E44))</f>
        <v>1</v>
      </c>
      <c r="E53" s="6">
        <f>IF(""=Redigering!F44,"",(Redigering!F44))</f>
        <v>1</v>
      </c>
      <c r="F53" s="235" t="str">
        <f>IF(""=Redigering!G44,"",(Redigering!G44))</f>
        <v>R12</v>
      </c>
      <c r="G53" s="6" t="s">
        <v>41</v>
      </c>
      <c r="H53" s="6">
        <f>IF(""=Redigering!I44,"",(Redigering!I44))</f>
        <v>2</v>
      </c>
      <c r="I53" s="6" t="str">
        <f>IF(""=Redigering!J44,"",(Redigering!J44))</f>
        <v>C</v>
      </c>
      <c r="J53" s="154" t="str">
        <f t="shared" si="1"/>
        <v>2C</v>
      </c>
      <c r="K53" s="155" t="str">
        <f t="shared" si="2"/>
        <v>CR</v>
      </c>
      <c r="L53" s="235" t="str">
        <f t="shared" si="3"/>
        <v>CM</v>
      </c>
      <c r="M53" s="6" t="str">
        <f>IF(""=Redigering!K44,"",(Redigering!K44))</f>
        <v/>
      </c>
      <c r="N53" s="6" t="str">
        <f>IF(""=Redigering!L44,"",(Redigering!L44))</f>
        <v/>
      </c>
      <c r="O53" s="6" t="str">
        <f>IF(""=Redigering!M44,"",(Redigering!M44))</f>
        <v/>
      </c>
      <c r="P53" s="6" t="str">
        <f>IF(""=Redigering!N44,"",(Redigering!N44))</f>
        <v/>
      </c>
      <c r="Q53" s="6" t="str">
        <f>IF(""=Redigering!O44,"",(Redigering!O44))</f>
        <v/>
      </c>
      <c r="R53" s="6" t="str">
        <f>IF(""=Redigering!P44,"",(Redigering!P44))</f>
        <v/>
      </c>
      <c r="S53" s="6" t="str">
        <f>IF(""=Redigering!Q44,"",(Redigering!Q44))</f>
        <v/>
      </c>
      <c r="T53" s="6" t="str">
        <f>IF(""=Redigering!R44,"",(Redigering!R44))</f>
        <v/>
      </c>
      <c r="U53" s="6" t="str">
        <f>IF(""=Redigering!S44,"",(Redigering!S44))</f>
        <v/>
      </c>
      <c r="V53" s="242">
        <v>0.2</v>
      </c>
      <c r="W53" s="242">
        <v>0.35</v>
      </c>
      <c r="X53" s="242">
        <v>0.5</v>
      </c>
      <c r="Y53" s="242">
        <v>0.6</v>
      </c>
      <c r="Z53" s="242">
        <v>0.7</v>
      </c>
      <c r="AC53" s="51" t="str">
        <f t="shared" si="4"/>
        <v>13_3</v>
      </c>
      <c r="AD53" s="60" t="str">
        <f t="shared" si="5"/>
        <v/>
      </c>
      <c r="AE53" s="49">
        <f t="shared" si="6"/>
        <v>1</v>
      </c>
      <c r="AF53" s="50" t="str">
        <f t="shared" si="7"/>
        <v/>
      </c>
      <c r="AG53" s="60" t="str">
        <f t="shared" si="8"/>
        <v/>
      </c>
      <c r="AH53" s="49" t="str">
        <f t="shared" si="9"/>
        <v/>
      </c>
      <c r="AI53" s="61" t="str">
        <f t="shared" si="10"/>
        <v/>
      </c>
      <c r="AJ53" s="60" t="str">
        <f t="shared" si="11"/>
        <v/>
      </c>
      <c r="AK53" s="49">
        <f t="shared" si="12"/>
        <v>1</v>
      </c>
      <c r="AL53" s="61" t="str">
        <f t="shared" si="13"/>
        <v/>
      </c>
      <c r="AM53" s="60" t="str">
        <f t="shared" si="14"/>
        <v/>
      </c>
      <c r="AN53" s="49" t="str">
        <f t="shared" si="15"/>
        <v/>
      </c>
      <c r="AO53" s="61" t="str">
        <f t="shared" si="16"/>
        <v/>
      </c>
      <c r="AP53" s="60" t="str">
        <f t="shared" si="17"/>
        <v/>
      </c>
      <c r="AQ53" s="49" t="str">
        <f t="shared" si="18"/>
        <v/>
      </c>
      <c r="AR53" s="61" t="str">
        <f t="shared" si="19"/>
        <v/>
      </c>
      <c r="AS53" s="60" t="str">
        <f t="shared" si="20"/>
        <v/>
      </c>
      <c r="AT53" s="49" t="str">
        <f t="shared" si="21"/>
        <v/>
      </c>
      <c r="AU53" s="61" t="str">
        <f t="shared" si="22"/>
        <v/>
      </c>
      <c r="AV53" s="276" t="str">
        <f t="shared" si="23"/>
        <v/>
      </c>
      <c r="AW53" s="49">
        <f t="shared" si="24"/>
        <v>1</v>
      </c>
      <c r="AX53" s="50" t="str">
        <f t="shared" si="25"/>
        <v/>
      </c>
      <c r="AY53" s="53" t="str">
        <f t="shared" si="26"/>
        <v/>
      </c>
      <c r="AZ53" s="49" t="str">
        <f t="shared" si="27"/>
        <v/>
      </c>
      <c r="BA53" s="50" t="str">
        <f t="shared" si="28"/>
        <v/>
      </c>
      <c r="BB53" s="53" t="str">
        <f t="shared" si="29"/>
        <v/>
      </c>
      <c r="BC53" s="49" t="str">
        <f t="shared" si="30"/>
        <v/>
      </c>
      <c r="BD53" s="61" t="str">
        <f t="shared" si="31"/>
        <v/>
      </c>
      <c r="BE53" s="53" t="str">
        <f t="shared" si="32"/>
        <v/>
      </c>
      <c r="BF53" s="49" t="str">
        <f t="shared" si="33"/>
        <v/>
      </c>
      <c r="BG53" s="61" t="str">
        <f t="shared" si="34"/>
        <v/>
      </c>
      <c r="BH53" s="53" t="str">
        <f t="shared" si="35"/>
        <v/>
      </c>
      <c r="BI53" s="49">
        <f t="shared" si="36"/>
        <v>1</v>
      </c>
      <c r="BJ53" s="61" t="str">
        <f t="shared" si="37"/>
        <v/>
      </c>
    </row>
    <row r="54" spans="1:62" x14ac:dyDescent="0.25">
      <c r="A54" s="6">
        <f>IF(""=Redigering!A45,"",(Redigering!A45))</f>
        <v>44</v>
      </c>
      <c r="B54" s="6" t="str">
        <f>IF(""=Redigering!C45,"",(Redigering!C45))</f>
        <v>14a_1</v>
      </c>
      <c r="C54" s="137" t="str">
        <f>IF(""=Redigering!D45,"",(Redigering!D45))</f>
        <v>Studsboll</v>
      </c>
      <c r="D54" s="6">
        <f>IF(""=Redigering!E45,"",(Redigering!E45))</f>
        <v>1</v>
      </c>
      <c r="E54" s="6">
        <f>IF(""=Redigering!F45,"",(Redigering!F45))</f>
        <v>1</v>
      </c>
      <c r="F54" s="235" t="str">
        <f>IF(""=Redigering!G45,"",(Redigering!G45))</f>
        <v>E12</v>
      </c>
      <c r="G54" s="6" t="s">
        <v>42</v>
      </c>
      <c r="H54" s="6">
        <f>IF(""=Redigering!I45,"",(Redigering!I45))</f>
        <v>2</v>
      </c>
      <c r="I54" s="6" t="str">
        <f>IF(""=Redigering!J45,"",(Redigering!J45))</f>
        <v>E</v>
      </c>
      <c r="J54" s="154" t="str">
        <f t="shared" si="1"/>
        <v>2E</v>
      </c>
      <c r="K54" s="155" t="str">
        <f t="shared" si="2"/>
        <v>EE</v>
      </c>
      <c r="L54" s="235" t="str">
        <f t="shared" si="3"/>
        <v>EM</v>
      </c>
      <c r="M54" s="6" t="str">
        <f>IF(""=Redigering!K45,"",(Redigering!K45))</f>
        <v/>
      </c>
      <c r="N54" s="6" t="str">
        <f>IF(""=Redigering!L45,"",(Redigering!L45))</f>
        <v/>
      </c>
      <c r="O54" s="6" t="str">
        <f>IF(""=Redigering!M45,"",(Redigering!M45))</f>
        <v/>
      </c>
      <c r="P54" s="6" t="str">
        <f>IF(""=Redigering!N45,"",(Redigering!N45))</f>
        <v/>
      </c>
      <c r="Q54" s="6" t="str">
        <f>IF(""=Redigering!O45,"",(Redigering!O45))</f>
        <v/>
      </c>
      <c r="R54" s="6" t="str">
        <f>IF(""=Redigering!P45,"",(Redigering!P45))</f>
        <v/>
      </c>
      <c r="S54" s="6" t="str">
        <f>IF(""=Redigering!Q45,"",(Redigering!Q45))</f>
        <v/>
      </c>
      <c r="T54" s="6" t="str">
        <f>IF(""=Redigering!R45,"",(Redigering!R45))</f>
        <v/>
      </c>
      <c r="U54" s="6" t="str">
        <f>IF(""=Redigering!S45,"",(Redigering!S45))</f>
        <v/>
      </c>
      <c r="V54" s="242">
        <v>0.2</v>
      </c>
      <c r="W54" s="242">
        <v>0.35</v>
      </c>
      <c r="X54" s="242">
        <v>0.5</v>
      </c>
      <c r="Y54" s="242">
        <v>0.6</v>
      </c>
      <c r="Z54" s="242">
        <v>0.7</v>
      </c>
      <c r="AC54" s="51" t="str">
        <f t="shared" si="4"/>
        <v>14a_1</v>
      </c>
      <c r="AD54" s="60">
        <f t="shared" si="5"/>
        <v>1</v>
      </c>
      <c r="AE54" s="49" t="str">
        <f t="shared" si="6"/>
        <v/>
      </c>
      <c r="AF54" s="50" t="str">
        <f t="shared" si="7"/>
        <v/>
      </c>
      <c r="AG54" s="60" t="str">
        <f t="shared" si="8"/>
        <v/>
      </c>
      <c r="AH54" s="49" t="str">
        <f t="shared" si="9"/>
        <v/>
      </c>
      <c r="AI54" s="61" t="str">
        <f t="shared" si="10"/>
        <v/>
      </c>
      <c r="AJ54" s="60">
        <f t="shared" si="11"/>
        <v>1</v>
      </c>
      <c r="AK54" s="49" t="str">
        <f t="shared" si="12"/>
        <v/>
      </c>
      <c r="AL54" s="61" t="str">
        <f t="shared" si="13"/>
        <v/>
      </c>
      <c r="AM54" s="60" t="str">
        <f t="shared" si="14"/>
        <v/>
      </c>
      <c r="AN54" s="49" t="str">
        <f t="shared" si="15"/>
        <v/>
      </c>
      <c r="AO54" s="61" t="str">
        <f t="shared" si="16"/>
        <v/>
      </c>
      <c r="AP54" s="60" t="str">
        <f t="shared" si="17"/>
        <v/>
      </c>
      <c r="AQ54" s="49" t="str">
        <f t="shared" si="18"/>
        <v/>
      </c>
      <c r="AR54" s="61" t="str">
        <f t="shared" si="19"/>
        <v/>
      </c>
      <c r="AS54" s="60" t="str">
        <f t="shared" si="20"/>
        <v/>
      </c>
      <c r="AT54" s="49" t="str">
        <f t="shared" si="21"/>
        <v/>
      </c>
      <c r="AU54" s="61" t="str">
        <f t="shared" si="22"/>
        <v/>
      </c>
      <c r="AV54" s="276" t="str">
        <f t="shared" si="23"/>
        <v/>
      </c>
      <c r="AW54" s="49" t="str">
        <f t="shared" si="24"/>
        <v/>
      </c>
      <c r="AX54" s="50" t="str">
        <f t="shared" si="25"/>
        <v/>
      </c>
      <c r="AY54" s="53">
        <f t="shared" si="26"/>
        <v>1</v>
      </c>
      <c r="AZ54" s="49" t="str">
        <f t="shared" si="27"/>
        <v/>
      </c>
      <c r="BA54" s="50" t="str">
        <f t="shared" si="28"/>
        <v/>
      </c>
      <c r="BB54" s="53" t="str">
        <f t="shared" si="29"/>
        <v/>
      </c>
      <c r="BC54" s="49" t="str">
        <f t="shared" si="30"/>
        <v/>
      </c>
      <c r="BD54" s="61" t="str">
        <f t="shared" si="31"/>
        <v/>
      </c>
      <c r="BE54" s="53" t="str">
        <f t="shared" si="32"/>
        <v/>
      </c>
      <c r="BF54" s="49" t="str">
        <f t="shared" si="33"/>
        <v/>
      </c>
      <c r="BG54" s="61" t="str">
        <f t="shared" si="34"/>
        <v/>
      </c>
      <c r="BH54" s="53">
        <f t="shared" si="35"/>
        <v>1</v>
      </c>
      <c r="BI54" s="49" t="str">
        <f t="shared" si="36"/>
        <v/>
      </c>
      <c r="BJ54" s="61" t="str">
        <f t="shared" si="37"/>
        <v/>
      </c>
    </row>
    <row r="55" spans="1:62" x14ac:dyDescent="0.25">
      <c r="A55" s="6">
        <f>IF(""=Redigering!A46,"",(Redigering!A46))</f>
        <v>45</v>
      </c>
      <c r="B55" s="6" t="str">
        <f>IF(""=Redigering!C46,"",(Redigering!C46))</f>
        <v>14b_1</v>
      </c>
      <c r="C55" s="137" t="str">
        <f>IF(""=Redigering!D46,"",(Redigering!D46))</f>
        <v>Studsboll</v>
      </c>
      <c r="D55" s="6">
        <f>IF(""=Redigering!E46,"",(Redigering!E46))</f>
        <v>1</v>
      </c>
      <c r="E55" s="6">
        <f>IF(""=Redigering!F46,"",(Redigering!F46))</f>
        <v>1</v>
      </c>
      <c r="F55" s="235" t="str">
        <f>IF(""=Redigering!G46,"",(Redigering!G46))</f>
        <v>E12</v>
      </c>
      <c r="G55" s="6" t="s">
        <v>42</v>
      </c>
      <c r="H55" s="6">
        <f>IF(""=Redigering!I46,"",(Redigering!I46))</f>
        <v>1</v>
      </c>
      <c r="I55" s="6" t="str">
        <f>IF(""=Redigering!J46,"",(Redigering!J46))</f>
        <v>E</v>
      </c>
      <c r="J55" s="154" t="str">
        <f t="shared" si="1"/>
        <v>1E</v>
      </c>
      <c r="K55" s="155" t="str">
        <f t="shared" si="2"/>
        <v>EE</v>
      </c>
      <c r="L55" s="235" t="str">
        <f t="shared" si="3"/>
        <v>EM</v>
      </c>
      <c r="M55" s="6" t="str">
        <f>IF(""=Redigering!K46,"",(Redigering!K46))</f>
        <v/>
      </c>
      <c r="N55" s="6" t="str">
        <f>IF(""=Redigering!L46,"",(Redigering!L46))</f>
        <v/>
      </c>
      <c r="O55" s="6" t="str">
        <f>IF(""=Redigering!M46,"",(Redigering!M46))</f>
        <v/>
      </c>
      <c r="P55" s="6" t="str">
        <f>IF(""=Redigering!N46,"",(Redigering!N46))</f>
        <v/>
      </c>
      <c r="Q55" s="6" t="str">
        <f>IF(""=Redigering!O46,"",(Redigering!O46))</f>
        <v/>
      </c>
      <c r="R55" s="6" t="str">
        <f>IF(""=Redigering!P46,"",(Redigering!P46))</f>
        <v/>
      </c>
      <c r="S55" s="6" t="str">
        <f>IF(""=Redigering!Q46,"",(Redigering!Q46))</f>
        <v/>
      </c>
      <c r="T55" s="6" t="str">
        <f>IF(""=Redigering!R46,"",(Redigering!R46))</f>
        <v/>
      </c>
      <c r="U55" s="6" t="str">
        <f>IF(""=Redigering!S46,"",(Redigering!S46))</f>
        <v/>
      </c>
      <c r="V55" s="242">
        <v>0.2</v>
      </c>
      <c r="W55" s="242">
        <v>0.35</v>
      </c>
      <c r="X55" s="242">
        <v>0.5</v>
      </c>
      <c r="Y55" s="242">
        <v>0.6</v>
      </c>
      <c r="Z55" s="242">
        <v>0.7</v>
      </c>
      <c r="AC55" s="51" t="str">
        <f t="shared" si="4"/>
        <v>14b_1</v>
      </c>
      <c r="AD55" s="60">
        <f t="shared" si="5"/>
        <v>1</v>
      </c>
      <c r="AE55" s="49" t="str">
        <f t="shared" si="6"/>
        <v/>
      </c>
      <c r="AF55" s="50" t="str">
        <f t="shared" si="7"/>
        <v/>
      </c>
      <c r="AG55" s="60">
        <f t="shared" si="8"/>
        <v>1</v>
      </c>
      <c r="AH55" s="49" t="str">
        <f t="shared" si="9"/>
        <v/>
      </c>
      <c r="AI55" s="61" t="str">
        <f t="shared" si="10"/>
        <v/>
      </c>
      <c r="AJ55" s="60" t="str">
        <f t="shared" si="11"/>
        <v/>
      </c>
      <c r="AK55" s="49" t="str">
        <f t="shared" si="12"/>
        <v/>
      </c>
      <c r="AL55" s="61" t="str">
        <f t="shared" si="13"/>
        <v/>
      </c>
      <c r="AM55" s="60" t="str">
        <f t="shared" si="14"/>
        <v/>
      </c>
      <c r="AN55" s="49" t="str">
        <f t="shared" si="15"/>
        <v/>
      </c>
      <c r="AO55" s="61" t="str">
        <f t="shared" si="16"/>
        <v/>
      </c>
      <c r="AP55" s="60" t="str">
        <f t="shared" si="17"/>
        <v/>
      </c>
      <c r="AQ55" s="49" t="str">
        <f t="shared" si="18"/>
        <v/>
      </c>
      <c r="AR55" s="61" t="str">
        <f t="shared" si="19"/>
        <v/>
      </c>
      <c r="AS55" s="60" t="str">
        <f t="shared" si="20"/>
        <v/>
      </c>
      <c r="AT55" s="49" t="str">
        <f t="shared" si="21"/>
        <v/>
      </c>
      <c r="AU55" s="61" t="str">
        <f t="shared" si="22"/>
        <v/>
      </c>
      <c r="AV55" s="276" t="str">
        <f t="shared" si="23"/>
        <v/>
      </c>
      <c r="AW55" s="49" t="str">
        <f t="shared" si="24"/>
        <v/>
      </c>
      <c r="AX55" s="50" t="str">
        <f t="shared" si="25"/>
        <v/>
      </c>
      <c r="AY55" s="53">
        <f t="shared" si="26"/>
        <v>1</v>
      </c>
      <c r="AZ55" s="49" t="str">
        <f t="shared" si="27"/>
        <v/>
      </c>
      <c r="BA55" s="50" t="str">
        <f t="shared" si="28"/>
        <v/>
      </c>
      <c r="BB55" s="53" t="str">
        <f t="shared" si="29"/>
        <v/>
      </c>
      <c r="BC55" s="49" t="str">
        <f t="shared" si="30"/>
        <v/>
      </c>
      <c r="BD55" s="61" t="str">
        <f t="shared" si="31"/>
        <v/>
      </c>
      <c r="BE55" s="53" t="str">
        <f t="shared" si="32"/>
        <v/>
      </c>
      <c r="BF55" s="49" t="str">
        <f t="shared" si="33"/>
        <v/>
      </c>
      <c r="BG55" s="61" t="str">
        <f t="shared" si="34"/>
        <v/>
      </c>
      <c r="BH55" s="53">
        <f t="shared" si="35"/>
        <v>1</v>
      </c>
      <c r="BI55" s="49" t="str">
        <f t="shared" si="36"/>
        <v/>
      </c>
      <c r="BJ55" s="61" t="str">
        <f t="shared" si="37"/>
        <v/>
      </c>
    </row>
    <row r="56" spans="1:62" s="270" customFormat="1" x14ac:dyDescent="0.25">
      <c r="A56" s="268">
        <f>IF(""=Redigering!A47,"",(Redigering!A47))</f>
        <v>46</v>
      </c>
      <c r="B56" s="268" t="str">
        <f>IF(""=Redigering!C47,"",(Redigering!C47))</f>
        <v>14b_2</v>
      </c>
      <c r="C56" s="269" t="str">
        <f>IF(""=Redigering!D47,"",(Redigering!D47))</f>
        <v>Studsboll</v>
      </c>
      <c r="D56" s="268">
        <f>IF(""=Redigering!E47,"",(Redigering!E47))</f>
        <v>1</v>
      </c>
      <c r="E56" s="268">
        <f>IF(""=Redigering!F47,"",(Redigering!F47))</f>
        <v>1</v>
      </c>
      <c r="F56" s="268" t="str">
        <f>IF(""=Redigering!G47,"",(Redigering!G47))</f>
        <v>E11</v>
      </c>
      <c r="G56" s="268" t="str">
        <f>IF(""=Redigering!H47,"",(Redigering!H47))</f>
        <v/>
      </c>
      <c r="H56" s="268">
        <f>IF(""=Redigering!I47,"",(Redigering!I47))</f>
        <v>2</v>
      </c>
      <c r="I56" s="268" t="str">
        <f>IF(""=Redigering!J47,"",(Redigering!J47))</f>
        <v>E</v>
      </c>
      <c r="J56" s="268" t="str">
        <f t="shared" si="1"/>
        <v>2E</v>
      </c>
      <c r="K56" s="268" t="str">
        <f t="shared" si="2"/>
        <v>EE</v>
      </c>
      <c r="L56" s="268" t="str">
        <f t="shared" si="3"/>
        <v>E</v>
      </c>
      <c r="M56" s="268" t="str">
        <f>IF(""=Redigering!K47,"",(Redigering!K47))</f>
        <v/>
      </c>
      <c r="N56" s="268" t="str">
        <f>IF(""=Redigering!L47,"",(Redigering!L47))</f>
        <v/>
      </c>
      <c r="O56" s="268" t="str">
        <f>IF(""=Redigering!M47,"",(Redigering!M47))</f>
        <v/>
      </c>
      <c r="P56" s="268" t="str">
        <f>IF(""=Redigering!N47,"",(Redigering!N47))</f>
        <v/>
      </c>
      <c r="Q56" s="268" t="str">
        <f>IF(""=Redigering!O47,"",(Redigering!O47))</f>
        <v/>
      </c>
      <c r="R56" s="268" t="str">
        <f>IF(""=Redigering!P47,"",(Redigering!P47))</f>
        <v/>
      </c>
      <c r="S56" s="268" t="str">
        <f>IF(""=Redigering!Q47,"",(Redigering!Q47))</f>
        <v/>
      </c>
      <c r="T56" s="268" t="str">
        <f>IF(""=Redigering!R47,"",(Redigering!R47))</f>
        <v/>
      </c>
      <c r="U56" s="268" t="str">
        <f>IF(""=Redigering!S47,"",(Redigering!S47))</f>
        <v/>
      </c>
      <c r="V56" s="242">
        <v>0.2</v>
      </c>
      <c r="W56" s="242">
        <v>0.35</v>
      </c>
      <c r="X56" s="242">
        <v>0.5</v>
      </c>
      <c r="Y56" s="242">
        <v>0.6</v>
      </c>
      <c r="Z56" s="242">
        <v>0.7</v>
      </c>
      <c r="AC56" s="271" t="str">
        <f t="shared" si="4"/>
        <v>14b_2</v>
      </c>
      <c r="AD56" s="272">
        <f t="shared" si="5"/>
        <v>1</v>
      </c>
      <c r="AE56" s="273" t="str">
        <f t="shared" si="6"/>
        <v/>
      </c>
      <c r="AF56" s="274" t="str">
        <f t="shared" si="7"/>
        <v/>
      </c>
      <c r="AG56" s="272" t="str">
        <f t="shared" si="8"/>
        <v/>
      </c>
      <c r="AH56" s="273" t="str">
        <f t="shared" si="9"/>
        <v/>
      </c>
      <c r="AI56" s="275" t="str">
        <f t="shared" si="10"/>
        <v/>
      </c>
      <c r="AJ56" s="272">
        <f t="shared" si="11"/>
        <v>1</v>
      </c>
      <c r="AK56" s="273" t="str">
        <f t="shared" si="12"/>
        <v/>
      </c>
      <c r="AL56" s="275" t="str">
        <f t="shared" si="13"/>
        <v/>
      </c>
      <c r="AM56" s="272" t="str">
        <f t="shared" si="14"/>
        <v/>
      </c>
      <c r="AN56" s="273" t="str">
        <f t="shared" si="15"/>
        <v/>
      </c>
      <c r="AO56" s="275" t="str">
        <f t="shared" si="16"/>
        <v/>
      </c>
      <c r="AP56" s="272" t="str">
        <f t="shared" si="17"/>
        <v/>
      </c>
      <c r="AQ56" s="273" t="str">
        <f t="shared" si="18"/>
        <v/>
      </c>
      <c r="AR56" s="275" t="str">
        <f t="shared" si="19"/>
        <v/>
      </c>
      <c r="AS56" s="272" t="str">
        <f t="shared" si="20"/>
        <v/>
      </c>
      <c r="AT56" s="273" t="str">
        <f t="shared" si="21"/>
        <v/>
      </c>
      <c r="AU56" s="275" t="str">
        <f t="shared" si="22"/>
        <v/>
      </c>
      <c r="AV56" s="276" t="str">
        <f t="shared" si="23"/>
        <v/>
      </c>
      <c r="AW56" s="273" t="str">
        <f t="shared" si="24"/>
        <v/>
      </c>
      <c r="AX56" s="274" t="str">
        <f t="shared" si="25"/>
        <v/>
      </c>
      <c r="AY56" s="276">
        <f t="shared" si="26"/>
        <v>1</v>
      </c>
      <c r="AZ56" s="273" t="str">
        <f t="shared" si="27"/>
        <v/>
      </c>
      <c r="BA56" s="274" t="str">
        <f t="shared" si="28"/>
        <v/>
      </c>
      <c r="BB56" s="276" t="str">
        <f t="shared" si="29"/>
        <v/>
      </c>
      <c r="BC56" s="273" t="str">
        <f t="shared" si="30"/>
        <v/>
      </c>
      <c r="BD56" s="275" t="str">
        <f t="shared" si="31"/>
        <v/>
      </c>
      <c r="BE56" s="276" t="str">
        <f t="shared" si="32"/>
        <v/>
      </c>
      <c r="BF56" s="273" t="str">
        <f t="shared" si="33"/>
        <v/>
      </c>
      <c r="BG56" s="275" t="str">
        <f t="shared" si="34"/>
        <v/>
      </c>
      <c r="BH56" s="276" t="str">
        <f t="shared" si="35"/>
        <v/>
      </c>
      <c r="BI56" s="273" t="str">
        <f t="shared" si="36"/>
        <v/>
      </c>
      <c r="BJ56" s="275" t="str">
        <f t="shared" si="37"/>
        <v/>
      </c>
    </row>
    <row r="57" spans="1:62" x14ac:dyDescent="0.25">
      <c r="A57" s="6">
        <f>IF(""=Redigering!A48,"",(Redigering!A48))</f>
        <v>47</v>
      </c>
      <c r="B57" s="6" t="str">
        <f>IF(""=Redigering!C48,"",(Redigering!C48))</f>
        <v>14c_1</v>
      </c>
      <c r="C57" s="137" t="str">
        <f>IF(""=Redigering!D48,"",(Redigering!D48))</f>
        <v>Studsboll</v>
      </c>
      <c r="D57" s="6">
        <f>IF(""=Redigering!E48,"",(Redigering!E48))</f>
        <v>1</v>
      </c>
      <c r="E57" s="6">
        <f>IF(""=Redigering!F48,"",(Redigering!F48))</f>
        <v>1</v>
      </c>
      <c r="F57" s="6" t="str">
        <f>IF(""=Redigering!G48,"",(Redigering!G48))</f>
        <v>E11</v>
      </c>
      <c r="G57" s="6" t="str">
        <f>IF(""=Redigering!H48,"",(Redigering!H48))</f>
        <v>M13</v>
      </c>
      <c r="H57" s="6">
        <f>IF(""=Redigering!I48,"",(Redigering!I48))</f>
        <v>3</v>
      </c>
      <c r="I57" s="6" t="str">
        <f>IF(""=Redigering!J48,"",(Redigering!J48))</f>
        <v>C</v>
      </c>
      <c r="J57" s="154" t="str">
        <f t="shared" si="1"/>
        <v>3C</v>
      </c>
      <c r="K57" s="155" t="str">
        <f t="shared" si="2"/>
        <v>CE</v>
      </c>
      <c r="L57" s="235" t="str">
        <f t="shared" si="3"/>
        <v>CM</v>
      </c>
      <c r="M57" s="6" t="str">
        <f>IF(""=Redigering!K48,"",(Redigering!K48))</f>
        <v/>
      </c>
      <c r="N57" s="6" t="str">
        <f>IF(""=Redigering!L48,"",(Redigering!L48))</f>
        <v/>
      </c>
      <c r="O57" s="6" t="str">
        <f>IF(""=Redigering!M48,"",(Redigering!M48))</f>
        <v/>
      </c>
      <c r="P57" s="6" t="str">
        <f>IF(""=Redigering!N48,"",(Redigering!N48))</f>
        <v/>
      </c>
      <c r="Q57" s="6" t="str">
        <f>IF(""=Redigering!O48,"",(Redigering!O48))</f>
        <v/>
      </c>
      <c r="R57" s="6" t="str">
        <f>IF(""=Redigering!P48,"",(Redigering!P48))</f>
        <v/>
      </c>
      <c r="S57" s="6" t="str">
        <f>IF(""=Redigering!Q48,"",(Redigering!Q48))</f>
        <v/>
      </c>
      <c r="T57" s="6" t="str">
        <f>IF(""=Redigering!R48,"",(Redigering!R48))</f>
        <v/>
      </c>
      <c r="U57" s="6" t="str">
        <f>IF(""=Redigering!S48,"",(Redigering!S48))</f>
        <v/>
      </c>
      <c r="V57" s="242">
        <v>0.2</v>
      </c>
      <c r="W57" s="242">
        <v>0.35</v>
      </c>
      <c r="X57" s="242">
        <v>0.5</v>
      </c>
      <c r="Y57" s="242">
        <v>0.6</v>
      </c>
      <c r="Z57" s="242">
        <v>0.7</v>
      </c>
      <c r="AC57" s="51" t="str">
        <f t="shared" si="4"/>
        <v>14c_1</v>
      </c>
      <c r="AD57" s="60" t="str">
        <f t="shared" si="5"/>
        <v/>
      </c>
      <c r="AE57" s="49">
        <f t="shared" si="6"/>
        <v>1</v>
      </c>
      <c r="AF57" s="50" t="str">
        <f t="shared" si="7"/>
        <v/>
      </c>
      <c r="AG57" s="60" t="str">
        <f t="shared" si="8"/>
        <v/>
      </c>
      <c r="AH57" s="49" t="str">
        <f t="shared" si="9"/>
        <v/>
      </c>
      <c r="AI57" s="61" t="str">
        <f t="shared" si="10"/>
        <v/>
      </c>
      <c r="AJ57" s="60" t="str">
        <f t="shared" si="11"/>
        <v/>
      </c>
      <c r="AK57" s="49" t="str">
        <f t="shared" si="12"/>
        <v/>
      </c>
      <c r="AL57" s="61" t="str">
        <f t="shared" si="13"/>
        <v/>
      </c>
      <c r="AM57" s="60" t="str">
        <f t="shared" si="14"/>
        <v/>
      </c>
      <c r="AN57" s="49">
        <f t="shared" si="15"/>
        <v>1</v>
      </c>
      <c r="AO57" s="61" t="str">
        <f t="shared" si="16"/>
        <v/>
      </c>
      <c r="AP57" s="60" t="str">
        <f t="shared" si="17"/>
        <v/>
      </c>
      <c r="AQ57" s="49" t="str">
        <f t="shared" si="18"/>
        <v/>
      </c>
      <c r="AR57" s="61" t="str">
        <f t="shared" si="19"/>
        <v/>
      </c>
      <c r="AS57" s="60" t="str">
        <f t="shared" si="20"/>
        <v/>
      </c>
      <c r="AT57" s="49" t="str">
        <f t="shared" si="21"/>
        <v/>
      </c>
      <c r="AU57" s="61" t="str">
        <f t="shared" si="22"/>
        <v/>
      </c>
      <c r="AV57" s="276" t="str">
        <f t="shared" si="23"/>
        <v/>
      </c>
      <c r="AW57" s="49" t="str">
        <f t="shared" si="24"/>
        <v/>
      </c>
      <c r="AX57" s="50" t="str">
        <f t="shared" si="25"/>
        <v/>
      </c>
      <c r="AY57" s="53" t="str">
        <f t="shared" si="26"/>
        <v/>
      </c>
      <c r="AZ57" s="49">
        <f t="shared" si="27"/>
        <v>1</v>
      </c>
      <c r="BA57" s="50" t="str">
        <f t="shared" si="28"/>
        <v/>
      </c>
      <c r="BB57" s="53" t="str">
        <f t="shared" si="29"/>
        <v/>
      </c>
      <c r="BC57" s="49" t="str">
        <f t="shared" si="30"/>
        <v/>
      </c>
      <c r="BD57" s="61" t="str">
        <f t="shared" si="31"/>
        <v/>
      </c>
      <c r="BE57" s="53" t="str">
        <f t="shared" si="32"/>
        <v/>
      </c>
      <c r="BF57" s="49" t="str">
        <f t="shared" si="33"/>
        <v/>
      </c>
      <c r="BG57" s="61" t="str">
        <f t="shared" si="34"/>
        <v/>
      </c>
      <c r="BH57" s="53" t="str">
        <f t="shared" si="35"/>
        <v/>
      </c>
      <c r="BI57" s="49">
        <f t="shared" si="36"/>
        <v>1</v>
      </c>
      <c r="BJ57" s="61" t="str">
        <f t="shared" si="37"/>
        <v/>
      </c>
    </row>
    <row r="58" spans="1:62" x14ac:dyDescent="0.25">
      <c r="A58" s="6">
        <f>IF(""=Redigering!A49,"",(Redigering!A49))</f>
        <v>48</v>
      </c>
      <c r="B58" s="6" t="str">
        <f>IF(""=Redigering!C49,"",(Redigering!C49))</f>
        <v>14c_2</v>
      </c>
      <c r="C58" s="137" t="str">
        <f>IF(""=Redigering!D49,"",(Redigering!D49))</f>
        <v>Studsboll</v>
      </c>
      <c r="D58" s="6">
        <f>IF(""=Redigering!E49,"",(Redigering!E49))</f>
        <v>1</v>
      </c>
      <c r="E58" s="6">
        <f>IF(""=Redigering!F49,"",(Redigering!F49))</f>
        <v>1</v>
      </c>
      <c r="F58" s="6" t="str">
        <f>IF(""=Redigering!G49,"",(Redigering!G49))</f>
        <v>E11</v>
      </c>
      <c r="G58" s="6" t="str">
        <f>IF(""=Redigering!H49,"",(Redigering!H49))</f>
        <v>M16</v>
      </c>
      <c r="H58" s="6">
        <f>IF(""=Redigering!I49,"",(Redigering!I49))</f>
        <v>2</v>
      </c>
      <c r="I58" s="6" t="str">
        <f>IF(""=Redigering!J49,"",(Redigering!J49))</f>
        <v>A</v>
      </c>
      <c r="J58" s="154" t="str">
        <f t="shared" si="1"/>
        <v>2A</v>
      </c>
      <c r="K58" s="155" t="str">
        <f t="shared" si="2"/>
        <v>AE</v>
      </c>
      <c r="L58" s="235" t="str">
        <f t="shared" si="3"/>
        <v>AM</v>
      </c>
      <c r="M58" s="6" t="str">
        <f>IF(""=Redigering!K49,"",(Redigering!K49))</f>
        <v/>
      </c>
      <c r="N58" s="6" t="str">
        <f>IF(""=Redigering!L49,"",(Redigering!L49))</f>
        <v/>
      </c>
      <c r="O58" s="6" t="str">
        <f>IF(""=Redigering!M49,"",(Redigering!M49))</f>
        <v/>
      </c>
      <c r="P58" s="6" t="str">
        <f>IF(""=Redigering!N49,"",(Redigering!N49))</f>
        <v/>
      </c>
      <c r="Q58" s="6" t="str">
        <f>IF(""=Redigering!O49,"",(Redigering!O49))</f>
        <v/>
      </c>
      <c r="R58" s="6" t="str">
        <f>IF(""=Redigering!P49,"",(Redigering!P49))</f>
        <v/>
      </c>
      <c r="S58" s="6" t="str">
        <f>IF(""=Redigering!Q49,"",(Redigering!Q49))</f>
        <v/>
      </c>
      <c r="T58" s="6" t="str">
        <f>IF(""=Redigering!R49,"",(Redigering!R49))</f>
        <v/>
      </c>
      <c r="U58" s="6" t="str">
        <f>IF(""=Redigering!S49,"",(Redigering!S49))</f>
        <v/>
      </c>
      <c r="V58" s="242">
        <v>0.2</v>
      </c>
      <c r="W58" s="242">
        <v>0.35</v>
      </c>
      <c r="X58" s="242">
        <v>0.5</v>
      </c>
      <c r="Y58" s="242">
        <v>0.6</v>
      </c>
      <c r="Z58" s="242">
        <v>0.7</v>
      </c>
      <c r="AC58" s="51" t="str">
        <f t="shared" si="4"/>
        <v>14c_2</v>
      </c>
      <c r="AD58" s="60" t="str">
        <f t="shared" si="5"/>
        <v/>
      </c>
      <c r="AE58" s="49" t="str">
        <f t="shared" si="6"/>
        <v/>
      </c>
      <c r="AF58" s="50">
        <f t="shared" si="7"/>
        <v>1</v>
      </c>
      <c r="AG58" s="60" t="str">
        <f t="shared" si="8"/>
        <v/>
      </c>
      <c r="AH58" s="49" t="str">
        <f t="shared" si="9"/>
        <v/>
      </c>
      <c r="AI58" s="61" t="str">
        <f t="shared" si="10"/>
        <v/>
      </c>
      <c r="AJ58" s="60" t="str">
        <f t="shared" si="11"/>
        <v/>
      </c>
      <c r="AK58" s="49" t="str">
        <f t="shared" si="12"/>
        <v/>
      </c>
      <c r="AL58" s="61">
        <f t="shared" si="13"/>
        <v>1</v>
      </c>
      <c r="AM58" s="60" t="str">
        <f t="shared" si="14"/>
        <v/>
      </c>
      <c r="AN58" s="49" t="str">
        <f t="shared" si="15"/>
        <v/>
      </c>
      <c r="AO58" s="61" t="str">
        <f t="shared" si="16"/>
        <v/>
      </c>
      <c r="AP58" s="60" t="str">
        <f t="shared" si="17"/>
        <v/>
      </c>
      <c r="AQ58" s="49" t="str">
        <f t="shared" si="18"/>
        <v/>
      </c>
      <c r="AR58" s="61" t="str">
        <f t="shared" si="19"/>
        <v/>
      </c>
      <c r="AS58" s="60" t="str">
        <f t="shared" si="20"/>
        <v/>
      </c>
      <c r="AT58" s="49" t="str">
        <f t="shared" si="21"/>
        <v/>
      </c>
      <c r="AU58" s="61" t="str">
        <f t="shared" si="22"/>
        <v/>
      </c>
      <c r="AV58" s="276" t="str">
        <f t="shared" si="23"/>
        <v/>
      </c>
      <c r="AW58" s="49" t="str">
        <f t="shared" si="24"/>
        <v/>
      </c>
      <c r="AX58" s="50" t="str">
        <f t="shared" si="25"/>
        <v/>
      </c>
      <c r="AY58" s="53" t="str">
        <f t="shared" si="26"/>
        <v/>
      </c>
      <c r="AZ58" s="49" t="str">
        <f t="shared" si="27"/>
        <v/>
      </c>
      <c r="BA58" s="50">
        <f t="shared" si="28"/>
        <v>1</v>
      </c>
      <c r="BB58" s="53" t="str">
        <f t="shared" si="29"/>
        <v/>
      </c>
      <c r="BC58" s="49" t="str">
        <f t="shared" si="30"/>
        <v/>
      </c>
      <c r="BD58" s="61" t="str">
        <f t="shared" si="31"/>
        <v/>
      </c>
      <c r="BE58" s="53" t="str">
        <f t="shared" si="32"/>
        <v/>
      </c>
      <c r="BF58" s="49" t="str">
        <f t="shared" si="33"/>
        <v/>
      </c>
      <c r="BG58" s="61" t="str">
        <f t="shared" si="34"/>
        <v/>
      </c>
      <c r="BH58" s="53" t="str">
        <f t="shared" si="35"/>
        <v/>
      </c>
      <c r="BI58" s="49" t="str">
        <f t="shared" si="36"/>
        <v/>
      </c>
      <c r="BJ58" s="61">
        <f t="shared" si="37"/>
        <v>1</v>
      </c>
    </row>
    <row r="59" spans="1:62" x14ac:dyDescent="0.25">
      <c r="A59" s="6">
        <f>IF(""=Redigering!A50,"",(Redigering!A50))</f>
        <v>49</v>
      </c>
      <c r="B59" s="6" t="str">
        <f>IF(""=Redigering!C50,"",(Redigering!C50))</f>
        <v>14c_3</v>
      </c>
      <c r="C59" s="137" t="str">
        <f>IF(""=Redigering!D50,"",(Redigering!D50))</f>
        <v>Studsboll</v>
      </c>
      <c r="D59" s="6">
        <f>IF(""=Redigering!E50,"",(Redigering!E50))</f>
        <v>1</v>
      </c>
      <c r="E59" s="6">
        <f>IF(""=Redigering!F50,"",(Redigering!F50))</f>
        <v>1</v>
      </c>
      <c r="F59" s="6" t="str">
        <f>IF(""=Redigering!G50,"",(Redigering!G50))</f>
        <v>E11</v>
      </c>
      <c r="G59" s="6" t="str">
        <f>IF(""=Redigering!H50,"",(Redigering!H50))</f>
        <v>M14</v>
      </c>
      <c r="H59" s="6">
        <f>IF(""=Redigering!I50,"",(Redigering!I50))</f>
        <v>5</v>
      </c>
      <c r="I59" s="6" t="str">
        <f>IF(""=Redigering!J50,"",(Redigering!J50))</f>
        <v>A</v>
      </c>
      <c r="J59" s="154" t="str">
        <f t="shared" si="1"/>
        <v>5A</v>
      </c>
      <c r="K59" s="155" t="str">
        <f t="shared" si="2"/>
        <v>AE</v>
      </c>
      <c r="L59" s="235" t="str">
        <f t="shared" si="3"/>
        <v>AM</v>
      </c>
      <c r="M59" s="6" t="str">
        <f>IF(""=Redigering!K50,"",(Redigering!K50))</f>
        <v/>
      </c>
      <c r="N59" s="6" t="str">
        <f>IF(""=Redigering!L50,"",(Redigering!L50))</f>
        <v/>
      </c>
      <c r="O59" s="6" t="str">
        <f>IF(""=Redigering!M50,"",(Redigering!M50))</f>
        <v/>
      </c>
      <c r="P59" s="6" t="str">
        <f>IF(""=Redigering!N50,"",(Redigering!N50))</f>
        <v/>
      </c>
      <c r="Q59" s="6" t="str">
        <f>IF(""=Redigering!O50,"",(Redigering!O50))</f>
        <v/>
      </c>
      <c r="R59" s="6" t="str">
        <f>IF(""=Redigering!P50,"",(Redigering!P50))</f>
        <v/>
      </c>
      <c r="S59" s="6" t="str">
        <f>IF(""=Redigering!Q50,"",(Redigering!Q50))</f>
        <v/>
      </c>
      <c r="T59" s="6" t="str">
        <f>IF(""=Redigering!R50,"",(Redigering!R50))</f>
        <v/>
      </c>
      <c r="U59" s="6" t="str">
        <f>IF(""=Redigering!S50,"",(Redigering!S50))</f>
        <v/>
      </c>
      <c r="V59" s="242">
        <v>0.2</v>
      </c>
      <c r="W59" s="242">
        <v>0.35</v>
      </c>
      <c r="X59" s="242">
        <v>0.5</v>
      </c>
      <c r="Y59" s="242">
        <v>0.6</v>
      </c>
      <c r="Z59" s="242">
        <v>0.7</v>
      </c>
      <c r="AC59" s="51" t="str">
        <f t="shared" si="4"/>
        <v>14c_3</v>
      </c>
      <c r="AD59" s="60" t="str">
        <f t="shared" si="5"/>
        <v/>
      </c>
      <c r="AE59" s="49" t="str">
        <f t="shared" si="6"/>
        <v/>
      </c>
      <c r="AF59" s="50">
        <f t="shared" si="7"/>
        <v>1</v>
      </c>
      <c r="AG59" s="60" t="str">
        <f t="shared" si="8"/>
        <v/>
      </c>
      <c r="AH59" s="49" t="str">
        <f t="shared" si="9"/>
        <v/>
      </c>
      <c r="AI59" s="61" t="str">
        <f t="shared" si="10"/>
        <v/>
      </c>
      <c r="AJ59" s="60" t="str">
        <f t="shared" si="11"/>
        <v/>
      </c>
      <c r="AK59" s="49" t="str">
        <f t="shared" si="12"/>
        <v/>
      </c>
      <c r="AL59" s="61" t="str">
        <f t="shared" si="13"/>
        <v/>
      </c>
      <c r="AM59" s="60" t="str">
        <f t="shared" si="14"/>
        <v/>
      </c>
      <c r="AN59" s="49" t="str">
        <f t="shared" si="15"/>
        <v/>
      </c>
      <c r="AO59" s="61" t="str">
        <f t="shared" si="16"/>
        <v/>
      </c>
      <c r="AP59" s="60" t="str">
        <f t="shared" si="17"/>
        <v/>
      </c>
      <c r="AQ59" s="49" t="str">
        <f t="shared" si="18"/>
        <v/>
      </c>
      <c r="AR59" s="61" t="str">
        <f t="shared" si="19"/>
        <v/>
      </c>
      <c r="AS59" s="60" t="str">
        <f t="shared" si="20"/>
        <v/>
      </c>
      <c r="AT59" s="49" t="str">
        <f t="shared" si="21"/>
        <v/>
      </c>
      <c r="AU59" s="61">
        <f t="shared" si="22"/>
        <v>1</v>
      </c>
      <c r="AV59" s="276" t="str">
        <f t="shared" si="23"/>
        <v/>
      </c>
      <c r="AW59" s="49" t="str">
        <f t="shared" si="24"/>
        <v/>
      </c>
      <c r="AX59" s="50" t="str">
        <f t="shared" si="25"/>
        <v/>
      </c>
      <c r="AY59" s="53" t="str">
        <f t="shared" si="26"/>
        <v/>
      </c>
      <c r="AZ59" s="49" t="str">
        <f t="shared" si="27"/>
        <v/>
      </c>
      <c r="BA59" s="50">
        <f t="shared" si="28"/>
        <v>1</v>
      </c>
      <c r="BB59" s="53" t="str">
        <f t="shared" si="29"/>
        <v/>
      </c>
      <c r="BC59" s="49" t="str">
        <f t="shared" si="30"/>
        <v/>
      </c>
      <c r="BD59" s="61" t="str">
        <f t="shared" si="31"/>
        <v/>
      </c>
      <c r="BE59" s="53" t="str">
        <f t="shared" si="32"/>
        <v/>
      </c>
      <c r="BF59" s="49" t="str">
        <f t="shared" si="33"/>
        <v/>
      </c>
      <c r="BG59" s="61" t="str">
        <f t="shared" si="34"/>
        <v/>
      </c>
      <c r="BH59" s="53" t="str">
        <f t="shared" si="35"/>
        <v/>
      </c>
      <c r="BI59" s="49" t="str">
        <f t="shared" si="36"/>
        <v/>
      </c>
      <c r="BJ59" s="61">
        <f t="shared" si="37"/>
        <v>1</v>
      </c>
    </row>
    <row r="60" spans="1:62" x14ac:dyDescent="0.25">
      <c r="A60" s="6">
        <f>IF(""=Redigering!A51,"",(Redigering!A51))</f>
        <v>50</v>
      </c>
      <c r="B60" s="6" t="str">
        <f>IF(""=Redigering!C51,"",(Redigering!C51))</f>
        <v>15_1</v>
      </c>
      <c r="C60" s="137" t="str">
        <f>IF(""=Redigering!D51,"",(Redigering!D51))</f>
        <v>Seriekoppling 24/4W_6W</v>
      </c>
      <c r="D60" s="6">
        <f>IF(""=Redigering!E51,"",(Redigering!E51))</f>
        <v>1</v>
      </c>
      <c r="E60" s="6">
        <f>IF(""=Redigering!F51,"",(Redigering!F51))</f>
        <v>1</v>
      </c>
      <c r="F60" s="6" t="str">
        <f>IF(""=Redigering!G51,"",(Redigering!G51))</f>
        <v>E14</v>
      </c>
      <c r="G60" s="6" t="str">
        <f>IF(""=Redigering!H51,"",(Redigering!H51))</f>
        <v/>
      </c>
      <c r="H60" s="6">
        <f>IF(""=Redigering!I51,"",(Redigering!I51))</f>
        <v>2</v>
      </c>
      <c r="I60" s="6" t="str">
        <f>IF(""=Redigering!J51,"",(Redigering!J51))</f>
        <v>C</v>
      </c>
      <c r="J60" s="154" t="str">
        <f t="shared" si="1"/>
        <v>2C</v>
      </c>
      <c r="K60" s="155" t="str">
        <f t="shared" si="2"/>
        <v>CE</v>
      </c>
      <c r="L60" s="235" t="str">
        <f t="shared" si="3"/>
        <v>C</v>
      </c>
      <c r="M60" s="6" t="str">
        <f>IF(""=Redigering!K51,"",(Redigering!K51))</f>
        <v/>
      </c>
      <c r="N60" s="6" t="str">
        <f>IF(""=Redigering!L51,"",(Redigering!L51))</f>
        <v/>
      </c>
      <c r="O60" s="6" t="str">
        <f>IF(""=Redigering!M51,"",(Redigering!M51))</f>
        <v/>
      </c>
      <c r="P60" s="6" t="str">
        <f>IF(""=Redigering!N51,"",(Redigering!N51))</f>
        <v/>
      </c>
      <c r="Q60" s="6" t="str">
        <f>IF(""=Redigering!O51,"",(Redigering!O51))</f>
        <v/>
      </c>
      <c r="R60" s="6" t="str">
        <f>IF(""=Redigering!P51,"",(Redigering!P51))</f>
        <v/>
      </c>
      <c r="S60" s="6" t="str">
        <f>IF(""=Redigering!Q51,"",(Redigering!Q51))</f>
        <v/>
      </c>
      <c r="T60" s="6" t="str">
        <f>IF(""=Redigering!R51,"",(Redigering!R51))</f>
        <v/>
      </c>
      <c r="U60" s="6" t="str">
        <f>IF(""=Redigering!S51,"",(Redigering!S51))</f>
        <v/>
      </c>
      <c r="V60" s="242">
        <v>0.2</v>
      </c>
      <c r="W60" s="242">
        <v>0.35</v>
      </c>
      <c r="X60" s="242">
        <v>0.5</v>
      </c>
      <c r="Y60" s="242">
        <v>0.6</v>
      </c>
      <c r="Z60" s="242">
        <v>0.7</v>
      </c>
      <c r="AC60" s="51" t="str">
        <f t="shared" si="4"/>
        <v>15_1</v>
      </c>
      <c r="AD60" s="60" t="str">
        <f t="shared" si="5"/>
        <v/>
      </c>
      <c r="AE60" s="49">
        <f t="shared" si="6"/>
        <v>1</v>
      </c>
      <c r="AF60" s="50" t="str">
        <f t="shared" si="7"/>
        <v/>
      </c>
      <c r="AG60" s="60" t="str">
        <f t="shared" si="8"/>
        <v/>
      </c>
      <c r="AH60" s="49" t="str">
        <f t="shared" si="9"/>
        <v/>
      </c>
      <c r="AI60" s="61" t="str">
        <f t="shared" si="10"/>
        <v/>
      </c>
      <c r="AJ60" s="60" t="str">
        <f t="shared" si="11"/>
        <v/>
      </c>
      <c r="AK60" s="49">
        <f t="shared" si="12"/>
        <v>1</v>
      </c>
      <c r="AL60" s="61" t="str">
        <f t="shared" si="13"/>
        <v/>
      </c>
      <c r="AM60" s="60" t="str">
        <f t="shared" si="14"/>
        <v/>
      </c>
      <c r="AN60" s="49" t="str">
        <f t="shared" si="15"/>
        <v/>
      </c>
      <c r="AO60" s="61" t="str">
        <f t="shared" si="16"/>
        <v/>
      </c>
      <c r="AP60" s="60" t="str">
        <f t="shared" si="17"/>
        <v/>
      </c>
      <c r="AQ60" s="49" t="str">
        <f t="shared" si="18"/>
        <v/>
      </c>
      <c r="AR60" s="61" t="str">
        <f t="shared" si="19"/>
        <v/>
      </c>
      <c r="AS60" s="60" t="str">
        <f t="shared" si="20"/>
        <v/>
      </c>
      <c r="AT60" s="49" t="str">
        <f t="shared" si="21"/>
        <v/>
      </c>
      <c r="AU60" s="61" t="str">
        <f t="shared" si="22"/>
        <v/>
      </c>
      <c r="AV60" s="276" t="str">
        <f t="shared" si="23"/>
        <v/>
      </c>
      <c r="AW60" s="49" t="str">
        <f t="shared" si="24"/>
        <v/>
      </c>
      <c r="AX60" s="50" t="str">
        <f t="shared" si="25"/>
        <v/>
      </c>
      <c r="AY60" s="53" t="str">
        <f t="shared" si="26"/>
        <v/>
      </c>
      <c r="AZ60" s="49">
        <f t="shared" si="27"/>
        <v>1</v>
      </c>
      <c r="BA60" s="50" t="str">
        <f t="shared" si="28"/>
        <v/>
      </c>
      <c r="BB60" s="53" t="str">
        <f t="shared" si="29"/>
        <v/>
      </c>
      <c r="BC60" s="49" t="str">
        <f t="shared" si="30"/>
        <v/>
      </c>
      <c r="BD60" s="61" t="str">
        <f t="shared" si="31"/>
        <v/>
      </c>
      <c r="BE60" s="53" t="str">
        <f t="shared" si="32"/>
        <v/>
      </c>
      <c r="BF60" s="49" t="str">
        <f t="shared" si="33"/>
        <v/>
      </c>
      <c r="BG60" s="61" t="str">
        <f t="shared" si="34"/>
        <v/>
      </c>
      <c r="BH60" s="53" t="str">
        <f t="shared" si="35"/>
        <v/>
      </c>
      <c r="BI60" s="49" t="str">
        <f t="shared" si="36"/>
        <v/>
      </c>
      <c r="BJ60" s="61" t="str">
        <f t="shared" si="37"/>
        <v/>
      </c>
    </row>
    <row r="61" spans="1:62" x14ac:dyDescent="0.25">
      <c r="A61" s="6">
        <f>IF(""=Redigering!A52,"",(Redigering!A52))</f>
        <v>51</v>
      </c>
      <c r="B61" s="6" t="str">
        <f>IF(""=Redigering!C52,"",(Redigering!C52))</f>
        <v>15_2</v>
      </c>
      <c r="C61" s="137" t="str">
        <f>IF(""=Redigering!D52,"",(Redigering!D52))</f>
        <v>Seriekoppling 24/4W_6W</v>
      </c>
      <c r="D61" s="6">
        <f>IF(""=Redigering!E52,"",(Redigering!E52))</f>
        <v>1</v>
      </c>
      <c r="E61" s="6">
        <f>IF(""=Redigering!F52,"",(Redigering!F52))</f>
        <v>1</v>
      </c>
      <c r="F61" s="6" t="str">
        <f>IF(""=Redigering!G52,"",(Redigering!G52))</f>
        <v>E14</v>
      </c>
      <c r="G61" s="6" t="str">
        <f>IF(""=Redigering!H52,"",(Redigering!H52))</f>
        <v/>
      </c>
      <c r="H61" s="6">
        <f>IF(""=Redigering!I52,"",(Redigering!I52))</f>
        <v>1</v>
      </c>
      <c r="I61" s="6" t="str">
        <f>IF(""=Redigering!J52,"",(Redigering!J52))</f>
        <v>A</v>
      </c>
      <c r="J61" s="154" t="str">
        <f t="shared" si="1"/>
        <v>1A</v>
      </c>
      <c r="K61" s="155" t="str">
        <f t="shared" si="2"/>
        <v>AE</v>
      </c>
      <c r="L61" s="235" t="str">
        <f t="shared" si="3"/>
        <v>A</v>
      </c>
      <c r="M61" s="6" t="str">
        <f>IF(""=Redigering!K52,"",(Redigering!K52))</f>
        <v/>
      </c>
      <c r="N61" s="6" t="str">
        <f>IF(""=Redigering!L52,"",(Redigering!L52))</f>
        <v/>
      </c>
      <c r="O61" s="6" t="str">
        <f>IF(""=Redigering!M52,"",(Redigering!M52))</f>
        <v/>
      </c>
      <c r="P61" s="6" t="str">
        <f>IF(""=Redigering!N52,"",(Redigering!N52))</f>
        <v/>
      </c>
      <c r="Q61" s="6" t="str">
        <f>IF(""=Redigering!O52,"",(Redigering!O52))</f>
        <v/>
      </c>
      <c r="R61" s="6" t="str">
        <f>IF(""=Redigering!P52,"",(Redigering!P52))</f>
        <v/>
      </c>
      <c r="S61" s="6" t="str">
        <f>IF(""=Redigering!Q52,"",(Redigering!Q52))</f>
        <v/>
      </c>
      <c r="T61" s="6" t="str">
        <f>IF(""=Redigering!R52,"",(Redigering!R52))</f>
        <v/>
      </c>
      <c r="U61" s="6" t="str">
        <f>IF(""=Redigering!S52,"",(Redigering!S52))</f>
        <v/>
      </c>
      <c r="V61" s="242">
        <v>0.2</v>
      </c>
      <c r="W61" s="242">
        <v>0.35</v>
      </c>
      <c r="X61" s="242">
        <v>0.5</v>
      </c>
      <c r="Y61" s="242">
        <v>0.6</v>
      </c>
      <c r="Z61" s="242">
        <v>0.7</v>
      </c>
      <c r="AC61" s="51" t="str">
        <f t="shared" si="4"/>
        <v>15_2</v>
      </c>
      <c r="AD61" s="60" t="str">
        <f t="shared" si="5"/>
        <v/>
      </c>
      <c r="AE61" s="49" t="str">
        <f t="shared" si="6"/>
        <v/>
      </c>
      <c r="AF61" s="50">
        <f t="shared" si="7"/>
        <v>1</v>
      </c>
      <c r="AG61" s="60" t="str">
        <f t="shared" si="8"/>
        <v/>
      </c>
      <c r="AH61" s="49" t="str">
        <f t="shared" si="9"/>
        <v/>
      </c>
      <c r="AI61" s="61">
        <f t="shared" si="10"/>
        <v>1</v>
      </c>
      <c r="AJ61" s="60" t="str">
        <f t="shared" si="11"/>
        <v/>
      </c>
      <c r="AK61" s="49" t="str">
        <f t="shared" si="12"/>
        <v/>
      </c>
      <c r="AL61" s="61" t="str">
        <f t="shared" si="13"/>
        <v/>
      </c>
      <c r="AM61" s="60" t="str">
        <f t="shared" si="14"/>
        <v/>
      </c>
      <c r="AN61" s="49" t="str">
        <f t="shared" si="15"/>
        <v/>
      </c>
      <c r="AO61" s="61" t="str">
        <f t="shared" si="16"/>
        <v/>
      </c>
      <c r="AP61" s="60" t="str">
        <f t="shared" si="17"/>
        <v/>
      </c>
      <c r="AQ61" s="49" t="str">
        <f t="shared" si="18"/>
        <v/>
      </c>
      <c r="AR61" s="61" t="str">
        <f t="shared" si="19"/>
        <v/>
      </c>
      <c r="AS61" s="60" t="str">
        <f t="shared" si="20"/>
        <v/>
      </c>
      <c r="AT61" s="49" t="str">
        <f t="shared" si="21"/>
        <v/>
      </c>
      <c r="AU61" s="61" t="str">
        <f t="shared" si="22"/>
        <v/>
      </c>
      <c r="AV61" s="276" t="str">
        <f t="shared" si="23"/>
        <v/>
      </c>
      <c r="AW61" s="49" t="str">
        <f t="shared" si="24"/>
        <v/>
      </c>
      <c r="AX61" s="50" t="str">
        <f t="shared" si="25"/>
        <v/>
      </c>
      <c r="AY61" s="53" t="str">
        <f t="shared" si="26"/>
        <v/>
      </c>
      <c r="AZ61" s="49" t="str">
        <f t="shared" si="27"/>
        <v/>
      </c>
      <c r="BA61" s="50">
        <f t="shared" si="28"/>
        <v>1</v>
      </c>
      <c r="BB61" s="53" t="str">
        <f t="shared" si="29"/>
        <v/>
      </c>
      <c r="BC61" s="49" t="str">
        <f t="shared" si="30"/>
        <v/>
      </c>
      <c r="BD61" s="61" t="str">
        <f t="shared" si="31"/>
        <v/>
      </c>
      <c r="BE61" s="53" t="str">
        <f t="shared" si="32"/>
        <v/>
      </c>
      <c r="BF61" s="49" t="str">
        <f t="shared" si="33"/>
        <v/>
      </c>
      <c r="BG61" s="61" t="str">
        <f t="shared" si="34"/>
        <v/>
      </c>
      <c r="BH61" s="53" t="str">
        <f t="shared" si="35"/>
        <v/>
      </c>
      <c r="BI61" s="49" t="str">
        <f t="shared" si="36"/>
        <v/>
      </c>
      <c r="BJ61" s="61" t="str">
        <f t="shared" si="37"/>
        <v/>
      </c>
    </row>
    <row r="62" spans="1:62" x14ac:dyDescent="0.25">
      <c r="A62" s="6">
        <f>IF(""=Redigering!A53,"",(Redigering!A53))</f>
        <v>52</v>
      </c>
      <c r="B62" s="6" t="str">
        <f>IF(""=Redigering!C53,"",(Redigering!C53))</f>
        <v>15_3</v>
      </c>
      <c r="C62" s="137" t="str">
        <f>IF(""=Redigering!D53,"",(Redigering!D53))</f>
        <v>Seriekoppling 24/4W_6W</v>
      </c>
      <c r="D62" s="6">
        <f>IF(""=Redigering!E53,"",(Redigering!E53))</f>
        <v>1</v>
      </c>
      <c r="E62" s="6">
        <f>IF(""=Redigering!F53,"",(Redigering!F53))</f>
        <v>1</v>
      </c>
      <c r="F62" s="6" t="str">
        <f>IF(""=Redigering!G53,"",(Redigering!G53))</f>
        <v>E14</v>
      </c>
      <c r="G62" s="6" t="str">
        <f>IF(""=Redigering!H53,"",(Redigering!H53))</f>
        <v/>
      </c>
      <c r="H62" s="6">
        <f>IF(""=Redigering!I53,"",(Redigering!I53))</f>
        <v>1</v>
      </c>
      <c r="I62" s="6" t="str">
        <f>IF(""=Redigering!J53,"",(Redigering!J53))</f>
        <v>A</v>
      </c>
      <c r="J62" s="154" t="str">
        <f t="shared" si="1"/>
        <v>1A</v>
      </c>
      <c r="K62" s="155" t="str">
        <f t="shared" si="2"/>
        <v>AE</v>
      </c>
      <c r="L62" s="235" t="str">
        <f t="shared" si="3"/>
        <v>A</v>
      </c>
      <c r="M62" s="6" t="str">
        <f>IF(""=Redigering!K53,"",(Redigering!K53))</f>
        <v/>
      </c>
      <c r="N62" s="6" t="str">
        <f>IF(""=Redigering!L53,"",(Redigering!L53))</f>
        <v/>
      </c>
      <c r="O62" s="6" t="str">
        <f>IF(""=Redigering!M53,"",(Redigering!M53))</f>
        <v/>
      </c>
      <c r="P62" s="6" t="str">
        <f>IF(""=Redigering!N53,"",(Redigering!N53))</f>
        <v/>
      </c>
      <c r="Q62" s="6" t="str">
        <f>IF(""=Redigering!O53,"",(Redigering!O53))</f>
        <v/>
      </c>
      <c r="R62" s="6" t="str">
        <f>IF(""=Redigering!P53,"",(Redigering!P53))</f>
        <v/>
      </c>
      <c r="S62" s="6" t="str">
        <f>IF(""=Redigering!Q53,"",(Redigering!Q53))</f>
        <v/>
      </c>
      <c r="T62" s="6" t="str">
        <f>IF(""=Redigering!R53,"",(Redigering!R53))</f>
        <v/>
      </c>
      <c r="U62" s="6" t="str">
        <f>IF(""=Redigering!S53,"",(Redigering!S53))</f>
        <v/>
      </c>
      <c r="V62" s="242">
        <v>0.2</v>
      </c>
      <c r="W62" s="242">
        <v>0.35</v>
      </c>
      <c r="X62" s="242">
        <v>0.5</v>
      </c>
      <c r="Y62" s="242">
        <v>0.6</v>
      </c>
      <c r="Z62" s="242">
        <v>0.7</v>
      </c>
      <c r="AC62" s="51" t="str">
        <f t="shared" si="4"/>
        <v>15_3</v>
      </c>
      <c r="AD62" s="60" t="str">
        <f t="shared" si="5"/>
        <v/>
      </c>
      <c r="AE62" s="49" t="str">
        <f t="shared" si="6"/>
        <v/>
      </c>
      <c r="AF62" s="50">
        <f t="shared" si="7"/>
        <v>1</v>
      </c>
      <c r="AG62" s="60" t="str">
        <f t="shared" si="8"/>
        <v/>
      </c>
      <c r="AH62" s="49" t="str">
        <f t="shared" si="9"/>
        <v/>
      </c>
      <c r="AI62" s="61">
        <f t="shared" si="10"/>
        <v>1</v>
      </c>
      <c r="AJ62" s="60" t="str">
        <f t="shared" si="11"/>
        <v/>
      </c>
      <c r="AK62" s="49" t="str">
        <f t="shared" si="12"/>
        <v/>
      </c>
      <c r="AL62" s="61" t="str">
        <f t="shared" si="13"/>
        <v/>
      </c>
      <c r="AM62" s="60" t="str">
        <f t="shared" si="14"/>
        <v/>
      </c>
      <c r="AN62" s="49" t="str">
        <f t="shared" si="15"/>
        <v/>
      </c>
      <c r="AO62" s="61" t="str">
        <f t="shared" si="16"/>
        <v/>
      </c>
      <c r="AP62" s="60" t="str">
        <f t="shared" si="17"/>
        <v/>
      </c>
      <c r="AQ62" s="49" t="str">
        <f t="shared" si="18"/>
        <v/>
      </c>
      <c r="AR62" s="61" t="str">
        <f t="shared" si="19"/>
        <v/>
      </c>
      <c r="AS62" s="60" t="str">
        <f t="shared" si="20"/>
        <v/>
      </c>
      <c r="AT62" s="49" t="str">
        <f t="shared" si="21"/>
        <v/>
      </c>
      <c r="AU62" s="61" t="str">
        <f t="shared" si="22"/>
        <v/>
      </c>
      <c r="AV62" s="276" t="str">
        <f t="shared" si="23"/>
        <v/>
      </c>
      <c r="AW62" s="49" t="str">
        <f t="shared" si="24"/>
        <v/>
      </c>
      <c r="AX62" s="50" t="str">
        <f t="shared" si="25"/>
        <v/>
      </c>
      <c r="AY62" s="53" t="str">
        <f t="shared" si="26"/>
        <v/>
      </c>
      <c r="AZ62" s="49" t="str">
        <f t="shared" si="27"/>
        <v/>
      </c>
      <c r="BA62" s="50">
        <f t="shared" si="28"/>
        <v>1</v>
      </c>
      <c r="BB62" s="53" t="str">
        <f t="shared" si="29"/>
        <v/>
      </c>
      <c r="BC62" s="49" t="str">
        <f t="shared" si="30"/>
        <v/>
      </c>
      <c r="BD62" s="61" t="str">
        <f t="shared" si="31"/>
        <v/>
      </c>
      <c r="BE62" s="53" t="str">
        <f t="shared" si="32"/>
        <v/>
      </c>
      <c r="BF62" s="49" t="str">
        <f t="shared" si="33"/>
        <v/>
      </c>
      <c r="BG62" s="61" t="str">
        <f t="shared" si="34"/>
        <v/>
      </c>
      <c r="BH62" s="53" t="str">
        <f t="shared" si="35"/>
        <v/>
      </c>
      <c r="BI62" s="49" t="str">
        <f t="shared" si="36"/>
        <v/>
      </c>
      <c r="BJ62" s="61" t="str">
        <f t="shared" si="37"/>
        <v/>
      </c>
    </row>
    <row r="63" spans="1:62" x14ac:dyDescent="0.25">
      <c r="A63" s="6">
        <f>IF(""=Redigering!A54,"",(Redigering!A54))</f>
        <v>53</v>
      </c>
      <c r="B63" s="6" t="str">
        <f>IF(""=Redigering!C54,"",(Redigering!C54))</f>
        <v>16a_1</v>
      </c>
      <c r="C63" s="137" t="str">
        <f>IF(""=Redigering!D54,"",(Redigering!D54))</f>
        <v>Radon</v>
      </c>
      <c r="D63" s="6">
        <f>IF(""=Redigering!E54,"",(Redigering!E54))</f>
        <v>1</v>
      </c>
      <c r="E63" s="6">
        <f>IF(""=Redigering!F54,"",(Redigering!F54))</f>
        <v>1</v>
      </c>
      <c r="F63" s="6" t="str">
        <f>IF(""=Redigering!G54,"",(Redigering!G54))</f>
        <v>S11</v>
      </c>
      <c r="G63" s="6" t="str">
        <f>IF(""=Redigering!H54,"",(Redigering!H54))</f>
        <v/>
      </c>
      <c r="H63" s="6">
        <f>IF(""=Redigering!I54,"",(Redigering!I54))</f>
        <v>1</v>
      </c>
      <c r="I63" s="6" t="str">
        <f>IF(""=Redigering!J54,"",(Redigering!J54))</f>
        <v>E</v>
      </c>
      <c r="J63" s="154" t="str">
        <f t="shared" si="1"/>
        <v>1E</v>
      </c>
      <c r="K63" s="155" t="str">
        <f t="shared" si="2"/>
        <v>ES</v>
      </c>
      <c r="L63" s="235" t="str">
        <f t="shared" si="3"/>
        <v>E</v>
      </c>
      <c r="M63" s="6" t="str">
        <f>IF(""=Redigering!K54,"",(Redigering!K54))</f>
        <v/>
      </c>
      <c r="N63" s="6" t="str">
        <f>IF(""=Redigering!L54,"",(Redigering!L54))</f>
        <v/>
      </c>
      <c r="O63" s="6" t="str">
        <f>IF(""=Redigering!M54,"",(Redigering!M54))</f>
        <v/>
      </c>
      <c r="P63" s="6" t="str">
        <f>IF(""=Redigering!N54,"",(Redigering!N54))</f>
        <v/>
      </c>
      <c r="Q63" s="6" t="str">
        <f>IF(""=Redigering!O54,"",(Redigering!O54))</f>
        <v/>
      </c>
      <c r="R63" s="6" t="str">
        <f>IF(""=Redigering!P54,"",(Redigering!P54))</f>
        <v/>
      </c>
      <c r="S63" s="6" t="str">
        <f>IF(""=Redigering!Q54,"",(Redigering!Q54))</f>
        <v/>
      </c>
      <c r="T63" s="6" t="str">
        <f>IF(""=Redigering!R54,"",(Redigering!R54))</f>
        <v/>
      </c>
      <c r="U63" s="6" t="str">
        <f>IF(""=Redigering!S54,"",(Redigering!S54))</f>
        <v/>
      </c>
      <c r="V63" s="242">
        <v>0.2</v>
      </c>
      <c r="W63" s="242">
        <v>0.35</v>
      </c>
      <c r="X63" s="242">
        <v>0.5</v>
      </c>
      <c r="Y63" s="242">
        <v>0.6</v>
      </c>
      <c r="Z63" s="242">
        <v>0.7</v>
      </c>
      <c r="AC63" s="51" t="str">
        <f t="shared" si="4"/>
        <v>16a_1</v>
      </c>
      <c r="AD63" s="60">
        <f t="shared" si="5"/>
        <v>1</v>
      </c>
      <c r="AE63" s="49" t="str">
        <f t="shared" si="6"/>
        <v/>
      </c>
      <c r="AF63" s="50" t="str">
        <f t="shared" si="7"/>
        <v/>
      </c>
      <c r="AG63" s="60">
        <f t="shared" si="8"/>
        <v>1</v>
      </c>
      <c r="AH63" s="49" t="str">
        <f t="shared" si="9"/>
        <v/>
      </c>
      <c r="AI63" s="61" t="str">
        <f t="shared" si="10"/>
        <v/>
      </c>
      <c r="AJ63" s="60" t="str">
        <f t="shared" si="11"/>
        <v/>
      </c>
      <c r="AK63" s="49" t="str">
        <f t="shared" si="12"/>
        <v/>
      </c>
      <c r="AL63" s="61" t="str">
        <f t="shared" si="13"/>
        <v/>
      </c>
      <c r="AM63" s="60" t="str">
        <f t="shared" si="14"/>
        <v/>
      </c>
      <c r="AN63" s="49" t="str">
        <f t="shared" si="15"/>
        <v/>
      </c>
      <c r="AO63" s="61" t="str">
        <f t="shared" si="16"/>
        <v/>
      </c>
      <c r="AP63" s="60" t="str">
        <f t="shared" si="17"/>
        <v/>
      </c>
      <c r="AQ63" s="49" t="str">
        <f t="shared" si="18"/>
        <v/>
      </c>
      <c r="AR63" s="61" t="str">
        <f t="shared" si="19"/>
        <v/>
      </c>
      <c r="AS63" s="60" t="str">
        <f t="shared" si="20"/>
        <v/>
      </c>
      <c r="AT63" s="49" t="str">
        <f t="shared" si="21"/>
        <v/>
      </c>
      <c r="AU63" s="61" t="str">
        <f t="shared" si="22"/>
        <v/>
      </c>
      <c r="AV63" s="276" t="str">
        <f t="shared" si="23"/>
        <v/>
      </c>
      <c r="AW63" s="49" t="str">
        <f t="shared" si="24"/>
        <v/>
      </c>
      <c r="AX63" s="50" t="str">
        <f t="shared" si="25"/>
        <v/>
      </c>
      <c r="AY63" s="53" t="str">
        <f t="shared" si="26"/>
        <v/>
      </c>
      <c r="AZ63" s="49" t="str">
        <f t="shared" si="27"/>
        <v/>
      </c>
      <c r="BA63" s="50" t="str">
        <f t="shared" si="28"/>
        <v/>
      </c>
      <c r="BB63" s="53">
        <f t="shared" si="29"/>
        <v>1</v>
      </c>
      <c r="BC63" s="49" t="str">
        <f t="shared" si="30"/>
        <v/>
      </c>
      <c r="BD63" s="61" t="str">
        <f t="shared" si="31"/>
        <v/>
      </c>
      <c r="BE63" s="53" t="str">
        <f t="shared" si="32"/>
        <v/>
      </c>
      <c r="BF63" s="49" t="str">
        <f t="shared" si="33"/>
        <v/>
      </c>
      <c r="BG63" s="61" t="str">
        <f t="shared" si="34"/>
        <v/>
      </c>
      <c r="BH63" s="53" t="str">
        <f t="shared" si="35"/>
        <v/>
      </c>
      <c r="BI63" s="49" t="str">
        <f t="shared" si="36"/>
        <v/>
      </c>
      <c r="BJ63" s="61" t="str">
        <f t="shared" si="37"/>
        <v/>
      </c>
    </row>
    <row r="64" spans="1:62" x14ac:dyDescent="0.25">
      <c r="A64" s="6">
        <f>IF(""=Redigering!A55,"",(Redigering!A55))</f>
        <v>54</v>
      </c>
      <c r="B64" s="6" t="str">
        <f>IF(""=Redigering!C55,"",(Redigering!C55))</f>
        <v>16b_1</v>
      </c>
      <c r="C64" s="137" t="str">
        <f>IF(""=Redigering!D55,"",(Redigering!D55))</f>
        <v>Radon</v>
      </c>
      <c r="D64" s="6">
        <f>IF(""=Redigering!E55,"",(Redigering!E55))</f>
        <v>1</v>
      </c>
      <c r="E64" s="6">
        <f>IF(""=Redigering!F55,"",(Redigering!F55))</f>
        <v>1</v>
      </c>
      <c r="F64" s="6" t="str">
        <f>IF(""=Redigering!G55,"",(Redigering!G55))</f>
        <v>E15</v>
      </c>
      <c r="G64" s="6" t="str">
        <f>IF(""=Redigering!H55,"",(Redigering!H55))</f>
        <v/>
      </c>
      <c r="H64" s="6">
        <f>IF(""=Redigering!I55,"",(Redigering!I55))</f>
        <v>1</v>
      </c>
      <c r="I64" s="6" t="str">
        <f>IF(""=Redigering!J55,"",(Redigering!J55))</f>
        <v>E</v>
      </c>
      <c r="J64" s="154" t="str">
        <f t="shared" si="1"/>
        <v>1E</v>
      </c>
      <c r="K64" s="155" t="str">
        <f t="shared" si="2"/>
        <v>EE</v>
      </c>
      <c r="L64" s="235" t="str">
        <f t="shared" si="3"/>
        <v>E</v>
      </c>
      <c r="M64" s="6" t="str">
        <f>IF(""=Redigering!K55,"",(Redigering!K55))</f>
        <v/>
      </c>
      <c r="N64" s="6" t="str">
        <f>IF(""=Redigering!L55,"",(Redigering!L55))</f>
        <v/>
      </c>
      <c r="O64" s="6" t="str">
        <f>IF(""=Redigering!M55,"",(Redigering!M55))</f>
        <v/>
      </c>
      <c r="P64" s="6" t="str">
        <f>IF(""=Redigering!N55,"",(Redigering!N55))</f>
        <v/>
      </c>
      <c r="Q64" s="6" t="str">
        <f>IF(""=Redigering!O55,"",(Redigering!O55))</f>
        <v/>
      </c>
      <c r="R64" s="6" t="str">
        <f>IF(""=Redigering!P55,"",(Redigering!P55))</f>
        <v/>
      </c>
      <c r="S64" s="6" t="str">
        <f>IF(""=Redigering!Q55,"",(Redigering!Q55))</f>
        <v/>
      </c>
      <c r="T64" s="6" t="str">
        <f>IF(""=Redigering!R55,"",(Redigering!R55))</f>
        <v/>
      </c>
      <c r="U64" s="6" t="str">
        <f>IF(""=Redigering!S55,"",(Redigering!S55))</f>
        <v/>
      </c>
      <c r="V64" s="242">
        <v>0.2</v>
      </c>
      <c r="W64" s="242">
        <v>0.35</v>
      </c>
      <c r="X64" s="242">
        <v>0.5</v>
      </c>
      <c r="Y64" s="242">
        <v>0.6</v>
      </c>
      <c r="Z64" s="242">
        <v>0.7</v>
      </c>
      <c r="AC64" s="51" t="str">
        <f t="shared" si="4"/>
        <v>16b_1</v>
      </c>
      <c r="AD64" s="60">
        <f t="shared" si="5"/>
        <v>1</v>
      </c>
      <c r="AE64" s="49" t="str">
        <f t="shared" si="6"/>
        <v/>
      </c>
      <c r="AF64" s="50" t="str">
        <f t="shared" si="7"/>
        <v/>
      </c>
      <c r="AG64" s="60">
        <f t="shared" si="8"/>
        <v>1</v>
      </c>
      <c r="AH64" s="49" t="str">
        <f t="shared" si="9"/>
        <v/>
      </c>
      <c r="AI64" s="61" t="str">
        <f t="shared" si="10"/>
        <v/>
      </c>
      <c r="AJ64" s="60" t="str">
        <f t="shared" si="11"/>
        <v/>
      </c>
      <c r="AK64" s="49" t="str">
        <f t="shared" si="12"/>
        <v/>
      </c>
      <c r="AL64" s="61" t="str">
        <f t="shared" si="13"/>
        <v/>
      </c>
      <c r="AM64" s="60" t="str">
        <f t="shared" si="14"/>
        <v/>
      </c>
      <c r="AN64" s="49" t="str">
        <f t="shared" si="15"/>
        <v/>
      </c>
      <c r="AO64" s="61" t="str">
        <f t="shared" si="16"/>
        <v/>
      </c>
      <c r="AP64" s="60" t="str">
        <f t="shared" si="17"/>
        <v/>
      </c>
      <c r="AQ64" s="49" t="str">
        <f t="shared" si="18"/>
        <v/>
      </c>
      <c r="AR64" s="61" t="str">
        <f t="shared" si="19"/>
        <v/>
      </c>
      <c r="AS64" s="60" t="str">
        <f t="shared" si="20"/>
        <v/>
      </c>
      <c r="AT64" s="49" t="str">
        <f t="shared" si="21"/>
        <v/>
      </c>
      <c r="AU64" s="61" t="str">
        <f t="shared" si="22"/>
        <v/>
      </c>
      <c r="AV64" s="276" t="str">
        <f t="shared" si="23"/>
        <v/>
      </c>
      <c r="AW64" s="49" t="str">
        <f t="shared" si="24"/>
        <v/>
      </c>
      <c r="AX64" s="50" t="str">
        <f t="shared" si="25"/>
        <v/>
      </c>
      <c r="AY64" s="53">
        <f t="shared" si="26"/>
        <v>1</v>
      </c>
      <c r="AZ64" s="49" t="str">
        <f t="shared" si="27"/>
        <v/>
      </c>
      <c r="BA64" s="50" t="str">
        <f t="shared" si="28"/>
        <v/>
      </c>
      <c r="BB64" s="53" t="str">
        <f t="shared" si="29"/>
        <v/>
      </c>
      <c r="BC64" s="49" t="str">
        <f t="shared" si="30"/>
        <v/>
      </c>
      <c r="BD64" s="61" t="str">
        <f t="shared" si="31"/>
        <v/>
      </c>
      <c r="BE64" s="53" t="str">
        <f t="shared" si="32"/>
        <v/>
      </c>
      <c r="BF64" s="49" t="str">
        <f t="shared" si="33"/>
        <v/>
      </c>
      <c r="BG64" s="61" t="str">
        <f t="shared" si="34"/>
        <v/>
      </c>
      <c r="BH64" s="53" t="str">
        <f t="shared" si="35"/>
        <v/>
      </c>
      <c r="BI64" s="49" t="str">
        <f t="shared" si="36"/>
        <v/>
      </c>
      <c r="BJ64" s="61" t="str">
        <f t="shared" si="37"/>
        <v/>
      </c>
    </row>
    <row r="65" spans="1:62" x14ac:dyDescent="0.25">
      <c r="A65" s="6">
        <f>IF(""=Redigering!A56,"",(Redigering!A56))</f>
        <v>55</v>
      </c>
      <c r="B65" s="6" t="str">
        <f>IF(""=Redigering!C56,"",(Redigering!C56))</f>
        <v>16b_2</v>
      </c>
      <c r="C65" s="137" t="str">
        <f>IF(""=Redigering!D56,"",(Redigering!D56))</f>
        <v>Radon</v>
      </c>
      <c r="D65" s="6">
        <f>IF(""=Redigering!E56,"",(Redigering!E56))</f>
        <v>1</v>
      </c>
      <c r="E65" s="6">
        <f>IF(""=Redigering!F56,"",(Redigering!F56))</f>
        <v>1</v>
      </c>
      <c r="F65" s="6" t="str">
        <f>IF(""=Redigering!G56,"",(Redigering!G56))</f>
        <v>E15</v>
      </c>
      <c r="G65" s="6" t="str">
        <f>IF(""=Redigering!H56,"",(Redigering!H56))</f>
        <v/>
      </c>
      <c r="H65" s="6">
        <f>IF(""=Redigering!I56,"",(Redigering!I56))</f>
        <v>2</v>
      </c>
      <c r="I65" s="6" t="str">
        <f>IF(""=Redigering!J56,"",(Redigering!J56))</f>
        <v>C</v>
      </c>
      <c r="J65" s="154" t="str">
        <f t="shared" si="1"/>
        <v>2C</v>
      </c>
      <c r="K65" s="155" t="str">
        <f t="shared" si="2"/>
        <v>CE</v>
      </c>
      <c r="L65" s="235" t="str">
        <f t="shared" si="3"/>
        <v>C</v>
      </c>
      <c r="M65" s="6" t="str">
        <f>IF(""=Redigering!K56,"",(Redigering!K56))</f>
        <v/>
      </c>
      <c r="N65" s="6" t="str">
        <f>IF(""=Redigering!L56,"",(Redigering!L56))</f>
        <v/>
      </c>
      <c r="O65" s="6" t="str">
        <f>IF(""=Redigering!M56,"",(Redigering!M56))</f>
        <v/>
      </c>
      <c r="P65" s="6" t="str">
        <f>IF(""=Redigering!N56,"",(Redigering!N56))</f>
        <v/>
      </c>
      <c r="Q65" s="6" t="str">
        <f>IF(""=Redigering!O56,"",(Redigering!O56))</f>
        <v/>
      </c>
      <c r="R65" s="6" t="str">
        <f>IF(""=Redigering!P56,"",(Redigering!P56))</f>
        <v/>
      </c>
      <c r="S65" s="6" t="str">
        <f>IF(""=Redigering!Q56,"",(Redigering!Q56))</f>
        <v/>
      </c>
      <c r="T65" s="6" t="str">
        <f>IF(""=Redigering!R56,"",(Redigering!R56))</f>
        <v/>
      </c>
      <c r="U65" s="6" t="str">
        <f>IF(""=Redigering!S56,"",(Redigering!S56))</f>
        <v/>
      </c>
      <c r="V65" s="242">
        <v>0.2</v>
      </c>
      <c r="W65" s="242">
        <v>0.35</v>
      </c>
      <c r="X65" s="242">
        <v>0.5</v>
      </c>
      <c r="Y65" s="242">
        <v>0.6</v>
      </c>
      <c r="Z65" s="242">
        <v>0.7</v>
      </c>
      <c r="AC65" s="51" t="str">
        <f t="shared" si="4"/>
        <v>16b_2</v>
      </c>
      <c r="AD65" s="60" t="str">
        <f t="shared" si="5"/>
        <v/>
      </c>
      <c r="AE65" s="49">
        <f t="shared" si="6"/>
        <v>1</v>
      </c>
      <c r="AF65" s="50" t="str">
        <f t="shared" si="7"/>
        <v/>
      </c>
      <c r="AG65" s="60" t="str">
        <f t="shared" si="8"/>
        <v/>
      </c>
      <c r="AH65" s="49" t="str">
        <f t="shared" si="9"/>
        <v/>
      </c>
      <c r="AI65" s="61" t="str">
        <f t="shared" si="10"/>
        <v/>
      </c>
      <c r="AJ65" s="60" t="str">
        <f t="shared" si="11"/>
        <v/>
      </c>
      <c r="AK65" s="49">
        <f t="shared" si="12"/>
        <v>1</v>
      </c>
      <c r="AL65" s="61" t="str">
        <f t="shared" si="13"/>
        <v/>
      </c>
      <c r="AM65" s="60" t="str">
        <f t="shared" si="14"/>
        <v/>
      </c>
      <c r="AN65" s="49" t="str">
        <f t="shared" si="15"/>
        <v/>
      </c>
      <c r="AO65" s="61" t="str">
        <f t="shared" si="16"/>
        <v/>
      </c>
      <c r="AP65" s="60" t="str">
        <f t="shared" si="17"/>
        <v/>
      </c>
      <c r="AQ65" s="49" t="str">
        <f t="shared" si="18"/>
        <v/>
      </c>
      <c r="AR65" s="61" t="str">
        <f t="shared" si="19"/>
        <v/>
      </c>
      <c r="AS65" s="60" t="str">
        <f t="shared" si="20"/>
        <v/>
      </c>
      <c r="AT65" s="49" t="str">
        <f t="shared" si="21"/>
        <v/>
      </c>
      <c r="AU65" s="61" t="str">
        <f t="shared" si="22"/>
        <v/>
      </c>
      <c r="AV65" s="276" t="str">
        <f t="shared" si="23"/>
        <v/>
      </c>
      <c r="AW65" s="49" t="str">
        <f t="shared" si="24"/>
        <v/>
      </c>
      <c r="AX65" s="50" t="str">
        <f t="shared" si="25"/>
        <v/>
      </c>
      <c r="AY65" s="53" t="str">
        <f t="shared" si="26"/>
        <v/>
      </c>
      <c r="AZ65" s="49">
        <f t="shared" si="27"/>
        <v>1</v>
      </c>
      <c r="BA65" s="50" t="str">
        <f t="shared" si="28"/>
        <v/>
      </c>
      <c r="BB65" s="53" t="str">
        <f t="shared" si="29"/>
        <v/>
      </c>
      <c r="BC65" s="49" t="str">
        <f t="shared" si="30"/>
        <v/>
      </c>
      <c r="BD65" s="61" t="str">
        <f t="shared" si="31"/>
        <v/>
      </c>
      <c r="BE65" s="53" t="str">
        <f t="shared" si="32"/>
        <v/>
      </c>
      <c r="BF65" s="49" t="str">
        <f t="shared" si="33"/>
        <v/>
      </c>
      <c r="BG65" s="61" t="str">
        <f t="shared" si="34"/>
        <v/>
      </c>
      <c r="BH65" s="53" t="str">
        <f t="shared" si="35"/>
        <v/>
      </c>
      <c r="BI65" s="49" t="str">
        <f t="shared" si="36"/>
        <v/>
      </c>
      <c r="BJ65" s="61" t="str">
        <f t="shared" si="37"/>
        <v/>
      </c>
    </row>
    <row r="66" spans="1:62" x14ac:dyDescent="0.25">
      <c r="A66" s="6">
        <f>IF(""=Redigering!A57,"",(Redigering!A57))</f>
        <v>56</v>
      </c>
      <c r="B66" s="6" t="str">
        <f>IF(""=Redigering!C57,"",(Redigering!C57))</f>
        <v>16c_1</v>
      </c>
      <c r="C66" s="137" t="str">
        <f>IF(""=Redigering!D57,"",(Redigering!D57))</f>
        <v>Radon</v>
      </c>
      <c r="D66" s="6">
        <f>IF(""=Redigering!E57,"",(Redigering!E57))</f>
        <v>1</v>
      </c>
      <c r="E66" s="6">
        <f>IF(""=Redigering!F57,"",(Redigering!F57))</f>
        <v>1</v>
      </c>
      <c r="F66" s="6" t="str">
        <f>IF(""=Redigering!G57,"",(Redigering!G57))</f>
        <v>S14</v>
      </c>
      <c r="G66" s="6" t="str">
        <f>IF(""=Redigering!H57,"",(Redigering!H57))</f>
        <v>S11</v>
      </c>
      <c r="H66" s="6">
        <f>IF(""=Redigering!I57,"",(Redigering!I57))</f>
        <v>2</v>
      </c>
      <c r="I66" s="6" t="str">
        <f>IF(""=Redigering!J57,"",(Redigering!J57))</f>
        <v>A</v>
      </c>
      <c r="J66" s="154" t="str">
        <f t="shared" si="1"/>
        <v>2A</v>
      </c>
      <c r="K66" s="155" t="str">
        <f t="shared" si="2"/>
        <v>AS</v>
      </c>
      <c r="L66" s="235" t="str">
        <f t="shared" si="3"/>
        <v>AS</v>
      </c>
      <c r="M66" s="6" t="str">
        <f>IF(""=Redigering!K57,"",(Redigering!K57))</f>
        <v/>
      </c>
      <c r="N66" s="6" t="str">
        <f>IF(""=Redigering!L57,"",(Redigering!L57))</f>
        <v/>
      </c>
      <c r="O66" s="6" t="str">
        <f>IF(""=Redigering!M57,"",(Redigering!M57))</f>
        <v/>
      </c>
      <c r="P66" s="6" t="str">
        <f>IF(""=Redigering!N57,"",(Redigering!N57))</f>
        <v/>
      </c>
      <c r="Q66" s="6" t="str">
        <f>IF(""=Redigering!O57,"",(Redigering!O57))</f>
        <v/>
      </c>
      <c r="R66" s="6" t="str">
        <f>IF(""=Redigering!P57,"",(Redigering!P57))</f>
        <v/>
      </c>
      <c r="S66" s="6" t="str">
        <f>IF(""=Redigering!Q57,"",(Redigering!Q57))</f>
        <v/>
      </c>
      <c r="T66" s="6" t="str">
        <f>IF(""=Redigering!R57,"",(Redigering!R57))</f>
        <v/>
      </c>
      <c r="U66" s="6" t="str">
        <f>IF(""=Redigering!S57,"",(Redigering!S57))</f>
        <v/>
      </c>
      <c r="V66" s="242">
        <v>0.2</v>
      </c>
      <c r="W66" s="242">
        <v>0.35</v>
      </c>
      <c r="X66" s="242">
        <v>0.5</v>
      </c>
      <c r="Y66" s="242">
        <v>0.6</v>
      </c>
      <c r="Z66" s="242">
        <v>0.7</v>
      </c>
      <c r="AC66" s="51" t="str">
        <f t="shared" si="4"/>
        <v>16c_1</v>
      </c>
      <c r="AD66" s="60" t="str">
        <f t="shared" si="5"/>
        <v/>
      </c>
      <c r="AE66" s="49" t="str">
        <f t="shared" si="6"/>
        <v/>
      </c>
      <c r="AF66" s="50">
        <f t="shared" si="7"/>
        <v>1</v>
      </c>
      <c r="AG66" s="60" t="str">
        <f t="shared" si="8"/>
        <v/>
      </c>
      <c r="AH66" s="49" t="str">
        <f t="shared" si="9"/>
        <v/>
      </c>
      <c r="AI66" s="61" t="str">
        <f t="shared" si="10"/>
        <v/>
      </c>
      <c r="AJ66" s="60" t="str">
        <f t="shared" si="11"/>
        <v/>
      </c>
      <c r="AK66" s="49" t="str">
        <f t="shared" si="12"/>
        <v/>
      </c>
      <c r="AL66" s="61">
        <f t="shared" si="13"/>
        <v>1</v>
      </c>
      <c r="AM66" s="60" t="str">
        <f t="shared" si="14"/>
        <v/>
      </c>
      <c r="AN66" s="49" t="str">
        <f t="shared" si="15"/>
        <v/>
      </c>
      <c r="AO66" s="61" t="str">
        <f t="shared" si="16"/>
        <v/>
      </c>
      <c r="AP66" s="60" t="str">
        <f t="shared" si="17"/>
        <v/>
      </c>
      <c r="AQ66" s="49" t="str">
        <f t="shared" si="18"/>
        <v/>
      </c>
      <c r="AR66" s="61" t="str">
        <f t="shared" si="19"/>
        <v/>
      </c>
      <c r="AS66" s="60" t="str">
        <f t="shared" si="20"/>
        <v/>
      </c>
      <c r="AT66" s="49" t="str">
        <f t="shared" si="21"/>
        <v/>
      </c>
      <c r="AU66" s="61" t="str">
        <f t="shared" si="22"/>
        <v/>
      </c>
      <c r="AV66" s="276" t="str">
        <f t="shared" si="23"/>
        <v/>
      </c>
      <c r="AW66" s="49" t="str">
        <f t="shared" si="24"/>
        <v/>
      </c>
      <c r="AX66" s="50" t="str">
        <f t="shared" si="25"/>
        <v/>
      </c>
      <c r="AY66" s="53" t="str">
        <f t="shared" si="26"/>
        <v/>
      </c>
      <c r="AZ66" s="49" t="str">
        <f t="shared" si="27"/>
        <v/>
      </c>
      <c r="BA66" s="50" t="str">
        <f t="shared" si="28"/>
        <v/>
      </c>
      <c r="BB66" s="53" t="str">
        <f t="shared" si="29"/>
        <v/>
      </c>
      <c r="BC66" s="49" t="str">
        <f t="shared" si="30"/>
        <v/>
      </c>
      <c r="BD66" s="61">
        <f t="shared" si="31"/>
        <v>1</v>
      </c>
      <c r="BE66" s="53" t="str">
        <f t="shared" si="32"/>
        <v/>
      </c>
      <c r="BF66" s="49" t="str">
        <f t="shared" si="33"/>
        <v/>
      </c>
      <c r="BG66" s="61" t="str">
        <f t="shared" si="34"/>
        <v/>
      </c>
      <c r="BH66" s="53" t="str">
        <f t="shared" si="35"/>
        <v/>
      </c>
      <c r="BI66" s="49" t="str">
        <f t="shared" si="36"/>
        <v/>
      </c>
      <c r="BJ66" s="61" t="str">
        <f t="shared" si="37"/>
        <v/>
      </c>
    </row>
    <row r="67" spans="1:62" x14ac:dyDescent="0.25">
      <c r="A67" s="6">
        <f>IF(""=Redigering!A58,"",(Redigering!A58))</f>
        <v>57</v>
      </c>
      <c r="B67" s="6" t="str">
        <f>IF(""=Redigering!C58,"",(Redigering!C58))</f>
        <v>16c_2</v>
      </c>
      <c r="C67" s="137" t="str">
        <f>IF(""=Redigering!D58,"",(Redigering!D58))</f>
        <v>Radon</v>
      </c>
      <c r="D67" s="6">
        <f>IF(""=Redigering!E58,"",(Redigering!E58))</f>
        <v>1</v>
      </c>
      <c r="E67" s="6">
        <f>IF(""=Redigering!F58,"",(Redigering!F58))</f>
        <v>1</v>
      </c>
      <c r="F67" s="6" t="str">
        <f>IF(""=Redigering!G58,"",(Redigering!G58))</f>
        <v>S13</v>
      </c>
      <c r="G67" s="6" t="str">
        <f>IF(""=Redigering!H58,"",(Redigering!H58))</f>
        <v>S14</v>
      </c>
      <c r="H67" s="6">
        <f>IF(""=Redigering!I58,"",(Redigering!I58))</f>
        <v>2</v>
      </c>
      <c r="I67" s="6" t="str">
        <f>IF(""=Redigering!J58,"",(Redigering!J58))</f>
        <v>A</v>
      </c>
      <c r="J67" s="154" t="str">
        <f t="shared" si="1"/>
        <v>2A</v>
      </c>
      <c r="K67" s="155" t="str">
        <f t="shared" si="2"/>
        <v>AS</v>
      </c>
      <c r="L67" s="235" t="str">
        <f t="shared" si="3"/>
        <v>AS</v>
      </c>
      <c r="M67" s="6" t="str">
        <f>IF(""=Redigering!K58,"",(Redigering!K58))</f>
        <v/>
      </c>
      <c r="N67" s="6" t="str">
        <f>IF(""=Redigering!L58,"",(Redigering!L58))</f>
        <v/>
      </c>
      <c r="O67" s="6" t="str">
        <f>IF(""=Redigering!M58,"",(Redigering!M58))</f>
        <v/>
      </c>
      <c r="P67" s="6" t="str">
        <f>IF(""=Redigering!N58,"",(Redigering!N58))</f>
        <v/>
      </c>
      <c r="Q67" s="6" t="str">
        <f>IF(""=Redigering!O58,"",(Redigering!O58))</f>
        <v/>
      </c>
      <c r="R67" s="6" t="str">
        <f>IF(""=Redigering!P58,"",(Redigering!P58))</f>
        <v/>
      </c>
      <c r="S67" s="6" t="str">
        <f>IF(""=Redigering!Q58,"",(Redigering!Q58))</f>
        <v/>
      </c>
      <c r="T67" s="6" t="str">
        <f>IF(""=Redigering!R58,"",(Redigering!R58))</f>
        <v/>
      </c>
      <c r="U67" s="6" t="str">
        <f>IF(""=Redigering!S58,"",(Redigering!S58))</f>
        <v/>
      </c>
      <c r="V67" s="242">
        <v>0.2</v>
      </c>
      <c r="W67" s="242">
        <v>0.35</v>
      </c>
      <c r="X67" s="242">
        <v>0.5</v>
      </c>
      <c r="Y67" s="242">
        <v>0.6</v>
      </c>
      <c r="Z67" s="242">
        <v>0.7</v>
      </c>
      <c r="AC67" s="51" t="str">
        <f t="shared" si="4"/>
        <v>16c_2</v>
      </c>
      <c r="AD67" s="60" t="str">
        <f t="shared" si="5"/>
        <v/>
      </c>
      <c r="AE67" s="49" t="str">
        <f t="shared" si="6"/>
        <v/>
      </c>
      <c r="AF67" s="50">
        <f t="shared" si="7"/>
        <v>1</v>
      </c>
      <c r="AG67" s="60" t="str">
        <f t="shared" si="8"/>
        <v/>
      </c>
      <c r="AH67" s="49" t="str">
        <f t="shared" si="9"/>
        <v/>
      </c>
      <c r="AI67" s="61" t="str">
        <f t="shared" si="10"/>
        <v/>
      </c>
      <c r="AJ67" s="60" t="str">
        <f t="shared" si="11"/>
        <v/>
      </c>
      <c r="AK67" s="49" t="str">
        <f t="shared" si="12"/>
        <v/>
      </c>
      <c r="AL67" s="61">
        <f t="shared" si="13"/>
        <v>1</v>
      </c>
      <c r="AM67" s="60" t="str">
        <f t="shared" si="14"/>
        <v/>
      </c>
      <c r="AN67" s="49" t="str">
        <f t="shared" si="15"/>
        <v/>
      </c>
      <c r="AO67" s="61" t="str">
        <f t="shared" si="16"/>
        <v/>
      </c>
      <c r="AP67" s="60" t="str">
        <f t="shared" si="17"/>
        <v/>
      </c>
      <c r="AQ67" s="49" t="str">
        <f t="shared" si="18"/>
        <v/>
      </c>
      <c r="AR67" s="61" t="str">
        <f t="shared" si="19"/>
        <v/>
      </c>
      <c r="AS67" s="60" t="str">
        <f t="shared" si="20"/>
        <v/>
      </c>
      <c r="AT67" s="49" t="str">
        <f t="shared" si="21"/>
        <v/>
      </c>
      <c r="AU67" s="61" t="str">
        <f t="shared" si="22"/>
        <v/>
      </c>
      <c r="AV67" s="276" t="str">
        <f t="shared" si="23"/>
        <v/>
      </c>
      <c r="AW67" s="49" t="str">
        <f t="shared" si="24"/>
        <v/>
      </c>
      <c r="AX67" s="50" t="str">
        <f t="shared" si="25"/>
        <v/>
      </c>
      <c r="AY67" s="53" t="str">
        <f t="shared" si="26"/>
        <v/>
      </c>
      <c r="AZ67" s="49" t="str">
        <f t="shared" si="27"/>
        <v/>
      </c>
      <c r="BA67" s="50" t="str">
        <f t="shared" si="28"/>
        <v/>
      </c>
      <c r="BB67" s="53" t="str">
        <f t="shared" si="29"/>
        <v/>
      </c>
      <c r="BC67" s="49" t="str">
        <f t="shared" si="30"/>
        <v/>
      </c>
      <c r="BD67" s="61">
        <f t="shared" si="31"/>
        <v>1</v>
      </c>
      <c r="BE67" s="53" t="str">
        <f t="shared" si="32"/>
        <v/>
      </c>
      <c r="BF67" s="49" t="str">
        <f t="shared" si="33"/>
        <v/>
      </c>
      <c r="BG67" s="61" t="str">
        <f t="shared" si="34"/>
        <v/>
      </c>
      <c r="BH67" s="53" t="str">
        <f t="shared" si="35"/>
        <v/>
      </c>
      <c r="BI67" s="49" t="str">
        <f t="shared" si="36"/>
        <v/>
      </c>
      <c r="BJ67" s="61" t="str">
        <f t="shared" si="37"/>
        <v/>
      </c>
    </row>
    <row r="68" spans="1:62" x14ac:dyDescent="0.25">
      <c r="A68" s="6">
        <f>IF(""=Redigering!A59,"",(Redigering!A59))</f>
        <v>58</v>
      </c>
      <c r="B68" s="6" t="str">
        <f>IF(""=Redigering!C59,"",(Redigering!C59))</f>
        <v>17_1</v>
      </c>
      <c r="C68" s="137" t="str">
        <f>IF(""=Redigering!D59,"",(Redigering!D59))</f>
        <v>Luftballong</v>
      </c>
      <c r="D68" s="6">
        <f>IF(""=Redigering!E59,"",(Redigering!E59))</f>
        <v>1</v>
      </c>
      <c r="E68" s="6">
        <f>IF(""=Redigering!F59,"",(Redigering!F59))</f>
        <v>1</v>
      </c>
      <c r="F68" s="6" t="str">
        <f>IF(""=Redigering!G59,"",(Redigering!G59))</f>
        <v>R14</v>
      </c>
      <c r="G68" s="6" t="str">
        <f>IF(""=Redigering!H59,"",(Redigering!H59))</f>
        <v/>
      </c>
      <c r="H68" s="6">
        <f>IF(""=Redigering!I59,"",(Redigering!I59))</f>
        <v>1</v>
      </c>
      <c r="I68" s="6" t="str">
        <f>IF(""=Redigering!J59,"",(Redigering!J59))</f>
        <v>A</v>
      </c>
      <c r="J68" s="154" t="str">
        <f t="shared" si="1"/>
        <v>1A</v>
      </c>
      <c r="K68" s="155" t="str">
        <f t="shared" si="2"/>
        <v>AR</v>
      </c>
      <c r="L68" s="235" t="str">
        <f t="shared" si="3"/>
        <v>A</v>
      </c>
      <c r="M68" s="6" t="str">
        <f>IF(""=Redigering!K59,"",(Redigering!K59))</f>
        <v/>
      </c>
      <c r="N68" s="6" t="str">
        <f>IF(""=Redigering!L59,"",(Redigering!L59))</f>
        <v/>
      </c>
      <c r="O68" s="6" t="str">
        <f>IF(""=Redigering!M59,"",(Redigering!M59))</f>
        <v/>
      </c>
      <c r="P68" s="6" t="str">
        <f>IF(""=Redigering!N59,"",(Redigering!N59))</f>
        <v/>
      </c>
      <c r="Q68" s="6" t="str">
        <f>IF(""=Redigering!O59,"",(Redigering!O59))</f>
        <v/>
      </c>
      <c r="R68" s="6" t="str">
        <f>IF(""=Redigering!P59,"",(Redigering!P59))</f>
        <v/>
      </c>
      <c r="S68" s="6" t="str">
        <f>IF(""=Redigering!Q59,"",(Redigering!Q59))</f>
        <v/>
      </c>
      <c r="T68" s="6" t="str">
        <f>IF(""=Redigering!R59,"",(Redigering!R59))</f>
        <v/>
      </c>
      <c r="U68" s="6" t="str">
        <f>IF(""=Redigering!S59,"",(Redigering!S59))</f>
        <v/>
      </c>
      <c r="V68" s="242">
        <v>0.2</v>
      </c>
      <c r="W68" s="242">
        <v>0.35</v>
      </c>
      <c r="X68" s="242">
        <v>0.5</v>
      </c>
      <c r="Y68" s="242">
        <v>0.6</v>
      </c>
      <c r="Z68" s="242">
        <v>0.7</v>
      </c>
      <c r="AC68" s="51" t="str">
        <f t="shared" si="4"/>
        <v>17_1</v>
      </c>
      <c r="AD68" s="60" t="str">
        <f t="shared" si="5"/>
        <v/>
      </c>
      <c r="AE68" s="49" t="str">
        <f t="shared" si="6"/>
        <v/>
      </c>
      <c r="AF68" s="50">
        <f t="shared" si="7"/>
        <v>1</v>
      </c>
      <c r="AG68" s="60" t="str">
        <f t="shared" si="8"/>
        <v/>
      </c>
      <c r="AH68" s="49" t="str">
        <f t="shared" si="9"/>
        <v/>
      </c>
      <c r="AI68" s="61">
        <f t="shared" si="10"/>
        <v>1</v>
      </c>
      <c r="AJ68" s="60" t="str">
        <f t="shared" si="11"/>
        <v/>
      </c>
      <c r="AK68" s="49" t="str">
        <f t="shared" si="12"/>
        <v/>
      </c>
      <c r="AL68" s="61" t="str">
        <f t="shared" si="13"/>
        <v/>
      </c>
      <c r="AM68" s="60" t="str">
        <f t="shared" si="14"/>
        <v/>
      </c>
      <c r="AN68" s="49" t="str">
        <f t="shared" si="15"/>
        <v/>
      </c>
      <c r="AO68" s="61" t="str">
        <f t="shared" si="16"/>
        <v/>
      </c>
      <c r="AP68" s="60" t="str">
        <f t="shared" si="17"/>
        <v/>
      </c>
      <c r="AQ68" s="49" t="str">
        <f t="shared" si="18"/>
        <v/>
      </c>
      <c r="AR68" s="61" t="str">
        <f t="shared" si="19"/>
        <v/>
      </c>
      <c r="AS68" s="60" t="str">
        <f t="shared" si="20"/>
        <v/>
      </c>
      <c r="AT68" s="49" t="str">
        <f t="shared" si="21"/>
        <v/>
      </c>
      <c r="AU68" s="61" t="str">
        <f t="shared" si="22"/>
        <v/>
      </c>
      <c r="AV68" s="276" t="str">
        <f t="shared" si="23"/>
        <v/>
      </c>
      <c r="AW68" s="49" t="str">
        <f t="shared" si="24"/>
        <v/>
      </c>
      <c r="AX68" s="50">
        <f t="shared" si="25"/>
        <v>1</v>
      </c>
      <c r="AY68" s="53" t="str">
        <f t="shared" si="26"/>
        <v/>
      </c>
      <c r="AZ68" s="49" t="str">
        <f t="shared" si="27"/>
        <v/>
      </c>
      <c r="BA68" s="50" t="str">
        <f t="shared" si="28"/>
        <v/>
      </c>
      <c r="BB68" s="53" t="str">
        <f t="shared" si="29"/>
        <v/>
      </c>
      <c r="BC68" s="49" t="str">
        <f t="shared" si="30"/>
        <v/>
      </c>
      <c r="BD68" s="61" t="str">
        <f t="shared" si="31"/>
        <v/>
      </c>
      <c r="BE68" s="53" t="str">
        <f t="shared" si="32"/>
        <v/>
      </c>
      <c r="BF68" s="49" t="str">
        <f t="shared" si="33"/>
        <v/>
      </c>
      <c r="BG68" s="61" t="str">
        <f t="shared" si="34"/>
        <v/>
      </c>
      <c r="BH68" s="53" t="str">
        <f t="shared" si="35"/>
        <v/>
      </c>
      <c r="BI68" s="49" t="str">
        <f t="shared" si="36"/>
        <v/>
      </c>
      <c r="BJ68" s="61" t="str">
        <f t="shared" si="37"/>
        <v/>
      </c>
    </row>
    <row r="69" spans="1:62" x14ac:dyDescent="0.25">
      <c r="A69" s="6">
        <f>IF(""=Redigering!A60,"",(Redigering!A60))</f>
        <v>59</v>
      </c>
      <c r="B69" s="6" t="str">
        <f>IF(""=Redigering!C60,"",(Redigering!C60))</f>
        <v>17_2</v>
      </c>
      <c r="C69" s="137" t="str">
        <f>IF(""=Redigering!D60,"",(Redigering!D60))</f>
        <v>Luftballong</v>
      </c>
      <c r="D69" s="6">
        <f>IF(""=Redigering!E60,"",(Redigering!E60))</f>
        <v>1</v>
      </c>
      <c r="E69" s="6">
        <f>IF(""=Redigering!F60,"",(Redigering!F60))</f>
        <v>1</v>
      </c>
      <c r="F69" s="6" t="str">
        <f>IF(""=Redigering!G60,"",(Redigering!G60))</f>
        <v>R14</v>
      </c>
      <c r="G69" s="6" t="str">
        <f>IF(""=Redigering!H60,"",(Redigering!H60))</f>
        <v/>
      </c>
      <c r="H69" s="6">
        <f>IF(""=Redigering!I60,"",(Redigering!I60))</f>
        <v>2</v>
      </c>
      <c r="I69" s="6" t="str">
        <f>IF(""=Redigering!J60,"",(Redigering!J60))</f>
        <v>A</v>
      </c>
      <c r="J69" s="154" t="str">
        <f t="shared" si="1"/>
        <v>2A</v>
      </c>
      <c r="K69" s="155" t="str">
        <f t="shared" si="2"/>
        <v>AR</v>
      </c>
      <c r="L69" s="235" t="str">
        <f t="shared" si="3"/>
        <v>A</v>
      </c>
      <c r="M69" s="6" t="str">
        <f>IF(""=Redigering!K60,"",(Redigering!K60))</f>
        <v/>
      </c>
      <c r="N69" s="6" t="str">
        <f>IF(""=Redigering!L60,"",(Redigering!L60))</f>
        <v/>
      </c>
      <c r="O69" s="6" t="str">
        <f>IF(""=Redigering!M60,"",(Redigering!M60))</f>
        <v/>
      </c>
      <c r="P69" s="6" t="str">
        <f>IF(""=Redigering!N60,"",(Redigering!N60))</f>
        <v/>
      </c>
      <c r="Q69" s="6" t="str">
        <f>IF(""=Redigering!O60,"",(Redigering!O60))</f>
        <v/>
      </c>
      <c r="R69" s="6" t="str">
        <f>IF(""=Redigering!P60,"",(Redigering!P60))</f>
        <v/>
      </c>
      <c r="S69" s="6" t="str">
        <f>IF(""=Redigering!Q60,"",(Redigering!Q60))</f>
        <v/>
      </c>
      <c r="T69" s="6" t="str">
        <f>IF(""=Redigering!R60,"",(Redigering!R60))</f>
        <v/>
      </c>
      <c r="U69" s="6" t="str">
        <f>IF(""=Redigering!S60,"",(Redigering!S60))</f>
        <v/>
      </c>
      <c r="V69" s="242">
        <v>0.2</v>
      </c>
      <c r="W69" s="242">
        <v>0.35</v>
      </c>
      <c r="X69" s="242">
        <v>0.5</v>
      </c>
      <c r="Y69" s="242">
        <v>0.6</v>
      </c>
      <c r="Z69" s="242">
        <v>0.7</v>
      </c>
      <c r="AC69" s="51" t="str">
        <f t="shared" si="4"/>
        <v>17_2</v>
      </c>
      <c r="AD69" s="60" t="str">
        <f t="shared" si="5"/>
        <v/>
      </c>
      <c r="AE69" s="49" t="str">
        <f t="shared" si="6"/>
        <v/>
      </c>
      <c r="AF69" s="50">
        <f t="shared" si="7"/>
        <v>1</v>
      </c>
      <c r="AG69" s="60" t="str">
        <f t="shared" si="8"/>
        <v/>
      </c>
      <c r="AH69" s="49" t="str">
        <f t="shared" si="9"/>
        <v/>
      </c>
      <c r="AI69" s="61" t="str">
        <f t="shared" si="10"/>
        <v/>
      </c>
      <c r="AJ69" s="60" t="str">
        <f t="shared" si="11"/>
        <v/>
      </c>
      <c r="AK69" s="49" t="str">
        <f t="shared" si="12"/>
        <v/>
      </c>
      <c r="AL69" s="61">
        <f t="shared" si="13"/>
        <v>1</v>
      </c>
      <c r="AM69" s="60" t="str">
        <f t="shared" si="14"/>
        <v/>
      </c>
      <c r="AN69" s="49" t="str">
        <f t="shared" si="15"/>
        <v/>
      </c>
      <c r="AO69" s="61" t="str">
        <f t="shared" si="16"/>
        <v/>
      </c>
      <c r="AP69" s="60" t="str">
        <f t="shared" si="17"/>
        <v/>
      </c>
      <c r="AQ69" s="49" t="str">
        <f t="shared" si="18"/>
        <v/>
      </c>
      <c r="AR69" s="61" t="str">
        <f t="shared" si="19"/>
        <v/>
      </c>
      <c r="AS69" s="60" t="str">
        <f t="shared" si="20"/>
        <v/>
      </c>
      <c r="AT69" s="49" t="str">
        <f t="shared" si="21"/>
        <v/>
      </c>
      <c r="AU69" s="61" t="str">
        <f t="shared" si="22"/>
        <v/>
      </c>
      <c r="AV69" s="276" t="str">
        <f t="shared" si="23"/>
        <v/>
      </c>
      <c r="AW69" s="49" t="str">
        <f t="shared" si="24"/>
        <v/>
      </c>
      <c r="AX69" s="50">
        <f t="shared" si="25"/>
        <v>1</v>
      </c>
      <c r="AY69" s="53" t="str">
        <f t="shared" si="26"/>
        <v/>
      </c>
      <c r="AZ69" s="49" t="str">
        <f t="shared" si="27"/>
        <v/>
      </c>
      <c r="BA69" s="50" t="str">
        <f t="shared" si="28"/>
        <v/>
      </c>
      <c r="BB69" s="53" t="str">
        <f t="shared" si="29"/>
        <v/>
      </c>
      <c r="BC69" s="49" t="str">
        <f t="shared" si="30"/>
        <v/>
      </c>
      <c r="BD69" s="61" t="str">
        <f t="shared" si="31"/>
        <v/>
      </c>
      <c r="BE69" s="53" t="str">
        <f t="shared" si="32"/>
        <v/>
      </c>
      <c r="BF69" s="49" t="str">
        <f t="shared" si="33"/>
        <v/>
      </c>
      <c r="BG69" s="61" t="str">
        <f t="shared" si="34"/>
        <v/>
      </c>
      <c r="BH69" s="53" t="str">
        <f t="shared" si="35"/>
        <v/>
      </c>
      <c r="BI69" s="49" t="str">
        <f t="shared" si="36"/>
        <v/>
      </c>
      <c r="BJ69" s="61" t="str">
        <f t="shared" si="37"/>
        <v/>
      </c>
    </row>
    <row r="70" spans="1:62" x14ac:dyDescent="0.25">
      <c r="A70" s="6">
        <f>IF(""=Redigering!A61,"",(Redigering!A61))</f>
        <v>60</v>
      </c>
      <c r="B70" s="6" t="str">
        <f>IF(""=Redigering!C61,"",(Redigering!C61))</f>
        <v>17_3</v>
      </c>
      <c r="C70" s="137" t="str">
        <f>IF(""=Redigering!D61,"",(Redigering!D61))</f>
        <v>Luftballong</v>
      </c>
      <c r="D70" s="6">
        <f>IF(""=Redigering!E61,"",(Redigering!E61))</f>
        <v>1</v>
      </c>
      <c r="E70" s="6">
        <f>IF(""=Redigering!F61,"",(Redigering!F61))</f>
        <v>1</v>
      </c>
      <c r="F70" s="6" t="str">
        <f>IF(""=Redigering!G61,"",(Redigering!G61))</f>
        <v>R14</v>
      </c>
      <c r="G70" s="6" t="str">
        <f>IF(""=Redigering!H61,"",(Redigering!H61))</f>
        <v/>
      </c>
      <c r="H70" s="6">
        <f>IF(""=Redigering!I61,"",(Redigering!I61))</f>
        <v>2</v>
      </c>
      <c r="I70" s="6" t="str">
        <f>IF(""=Redigering!J61,"",(Redigering!J61))</f>
        <v>A</v>
      </c>
      <c r="J70" s="154" t="str">
        <f t="shared" si="1"/>
        <v>2A</v>
      </c>
      <c r="K70" s="155" t="str">
        <f t="shared" si="2"/>
        <v>AR</v>
      </c>
      <c r="L70" s="235" t="str">
        <f t="shared" si="3"/>
        <v>A</v>
      </c>
      <c r="M70" s="6" t="str">
        <f>IF(""=Redigering!K61,"",(Redigering!K61))</f>
        <v/>
      </c>
      <c r="N70" s="6" t="str">
        <f>IF(""=Redigering!L61,"",(Redigering!L61))</f>
        <v/>
      </c>
      <c r="O70" s="6" t="str">
        <f>IF(""=Redigering!M61,"",(Redigering!M61))</f>
        <v/>
      </c>
      <c r="P70" s="6" t="str">
        <f>IF(""=Redigering!N61,"",(Redigering!N61))</f>
        <v/>
      </c>
      <c r="Q70" s="6" t="str">
        <f>IF(""=Redigering!O61,"",(Redigering!O61))</f>
        <v/>
      </c>
      <c r="R70" s="6" t="str">
        <f>IF(""=Redigering!P61,"",(Redigering!P61))</f>
        <v/>
      </c>
      <c r="S70" s="6" t="str">
        <f>IF(""=Redigering!Q61,"",(Redigering!Q61))</f>
        <v/>
      </c>
      <c r="T70" s="6" t="str">
        <f>IF(""=Redigering!R61,"",(Redigering!R61))</f>
        <v/>
      </c>
      <c r="U70" s="6" t="str">
        <f>IF(""=Redigering!S61,"",(Redigering!S61))</f>
        <v/>
      </c>
      <c r="V70" s="242">
        <v>0.2</v>
      </c>
      <c r="W70" s="242">
        <v>0.35</v>
      </c>
      <c r="X70" s="242">
        <v>0.5</v>
      </c>
      <c r="Y70" s="242">
        <v>0.6</v>
      </c>
      <c r="Z70" s="242">
        <v>0.7</v>
      </c>
      <c r="AC70" s="51" t="str">
        <f t="shared" si="4"/>
        <v>17_3</v>
      </c>
      <c r="AD70" s="60" t="str">
        <f t="shared" si="5"/>
        <v/>
      </c>
      <c r="AE70" s="49" t="str">
        <f t="shared" si="6"/>
        <v/>
      </c>
      <c r="AF70" s="50">
        <f t="shared" si="7"/>
        <v>1</v>
      </c>
      <c r="AG70" s="60" t="str">
        <f t="shared" si="8"/>
        <v/>
      </c>
      <c r="AH70" s="49" t="str">
        <f t="shared" si="9"/>
        <v/>
      </c>
      <c r="AI70" s="61" t="str">
        <f t="shared" si="10"/>
        <v/>
      </c>
      <c r="AJ70" s="60" t="str">
        <f t="shared" si="11"/>
        <v/>
      </c>
      <c r="AK70" s="49" t="str">
        <f t="shared" si="12"/>
        <v/>
      </c>
      <c r="AL70" s="61">
        <f t="shared" si="13"/>
        <v>1</v>
      </c>
      <c r="AM70" s="60" t="str">
        <f t="shared" si="14"/>
        <v/>
      </c>
      <c r="AN70" s="49" t="str">
        <f t="shared" si="15"/>
        <v/>
      </c>
      <c r="AO70" s="61" t="str">
        <f t="shared" si="16"/>
        <v/>
      </c>
      <c r="AP70" s="60" t="str">
        <f t="shared" si="17"/>
        <v/>
      </c>
      <c r="AQ70" s="49" t="str">
        <f t="shared" si="18"/>
        <v/>
      </c>
      <c r="AR70" s="61" t="str">
        <f t="shared" si="19"/>
        <v/>
      </c>
      <c r="AS70" s="60" t="str">
        <f t="shared" si="20"/>
        <v/>
      </c>
      <c r="AT70" s="49" t="str">
        <f t="shared" si="21"/>
        <v/>
      </c>
      <c r="AU70" s="61" t="str">
        <f t="shared" si="22"/>
        <v/>
      </c>
      <c r="AV70" s="276" t="str">
        <f t="shared" si="23"/>
        <v/>
      </c>
      <c r="AW70" s="49" t="str">
        <f t="shared" si="24"/>
        <v/>
      </c>
      <c r="AX70" s="50">
        <f t="shared" si="25"/>
        <v>1</v>
      </c>
      <c r="AY70" s="53" t="str">
        <f t="shared" si="26"/>
        <v/>
      </c>
      <c r="AZ70" s="49" t="str">
        <f t="shared" si="27"/>
        <v/>
      </c>
      <c r="BA70" s="50" t="str">
        <f t="shared" si="28"/>
        <v/>
      </c>
      <c r="BB70" s="53" t="str">
        <f t="shared" si="29"/>
        <v/>
      </c>
      <c r="BC70" s="49" t="str">
        <f t="shared" si="30"/>
        <v/>
      </c>
      <c r="BD70" s="61" t="str">
        <f t="shared" si="31"/>
        <v/>
      </c>
      <c r="BE70" s="53" t="str">
        <f t="shared" si="32"/>
        <v/>
      </c>
      <c r="BF70" s="49" t="str">
        <f t="shared" si="33"/>
        <v/>
      </c>
      <c r="BG70" s="61" t="str">
        <f t="shared" si="34"/>
        <v/>
      </c>
      <c r="BH70" s="53" t="str">
        <f t="shared" si="35"/>
        <v/>
      </c>
      <c r="BI70" s="49" t="str">
        <f t="shared" si="36"/>
        <v/>
      </c>
      <c r="BJ70" s="61" t="str">
        <f t="shared" si="37"/>
        <v/>
      </c>
    </row>
    <row r="71" spans="1:62" x14ac:dyDescent="0.25">
      <c r="A71" s="6">
        <f>IF(""=Redigering!A62,"",(Redigering!A62))</f>
        <v>61</v>
      </c>
      <c r="B71" s="6" t="str">
        <f>IF(""=Redigering!C62,"",(Redigering!C62))</f>
        <v/>
      </c>
      <c r="C71" s="137" t="str">
        <f>IF(""=Redigering!D62,"",(Redigering!D62))</f>
        <v/>
      </c>
      <c r="D71" s="6" t="str">
        <f>IF(""=Redigering!E62,"",(Redigering!E62))</f>
        <v/>
      </c>
      <c r="E71" s="6" t="str">
        <f>IF(""=Redigering!F62,"",(Redigering!F62))</f>
        <v/>
      </c>
      <c r="F71" s="6" t="str">
        <f>IF(""=Redigering!G62,"",(Redigering!G62))</f>
        <v/>
      </c>
      <c r="G71" s="6" t="str">
        <f>IF(""=Redigering!H62,"",(Redigering!H62))</f>
        <v/>
      </c>
      <c r="H71" s="6" t="str">
        <f>IF(""=Redigering!I62,"",(Redigering!I62))</f>
        <v/>
      </c>
      <c r="I71" s="6" t="str">
        <f>IF(""=Redigering!J62,"",(Redigering!J62))</f>
        <v/>
      </c>
      <c r="J71" s="154" t="str">
        <f t="shared" si="1"/>
        <v/>
      </c>
      <c r="K71" s="155" t="str">
        <f t="shared" si="2"/>
        <v/>
      </c>
      <c r="L71" s="235" t="str">
        <f t="shared" si="3"/>
        <v/>
      </c>
      <c r="M71" s="6" t="str">
        <f>IF(""=Redigering!K62,"",(Redigering!K62))</f>
        <v/>
      </c>
      <c r="N71" s="6" t="str">
        <f>IF(""=Redigering!L62,"",(Redigering!L62))</f>
        <v/>
      </c>
      <c r="O71" s="6" t="str">
        <f>IF(""=Redigering!M62,"",(Redigering!M62))</f>
        <v/>
      </c>
      <c r="P71" s="6" t="str">
        <f>IF(""=Redigering!N62,"",(Redigering!N62))</f>
        <v/>
      </c>
      <c r="Q71" s="6" t="str">
        <f>IF(""=Redigering!O62,"",(Redigering!O62))</f>
        <v/>
      </c>
      <c r="R71" s="6" t="str">
        <f>IF(""=Redigering!P62,"",(Redigering!P62))</f>
        <v/>
      </c>
      <c r="S71" s="6" t="str">
        <f>IF(""=Redigering!Q62,"",(Redigering!Q62))</f>
        <v/>
      </c>
      <c r="T71" s="6" t="str">
        <f>IF(""=Redigering!R62,"",(Redigering!R62))</f>
        <v/>
      </c>
      <c r="U71" s="6" t="str">
        <f>IF(""=Redigering!S62,"",(Redigering!S62))</f>
        <v/>
      </c>
      <c r="V71" s="242">
        <v>0.2</v>
      </c>
      <c r="W71" s="242">
        <v>0.35</v>
      </c>
      <c r="X71" s="242">
        <v>0.5</v>
      </c>
      <c r="Y71" s="242">
        <v>0.6</v>
      </c>
      <c r="Z71" s="242">
        <v>0.7</v>
      </c>
      <c r="AC71" s="51" t="str">
        <f t="shared" si="4"/>
        <v/>
      </c>
      <c r="AD71" s="60" t="str">
        <f t="shared" si="5"/>
        <v/>
      </c>
      <c r="AE71" s="49" t="str">
        <f t="shared" si="6"/>
        <v/>
      </c>
      <c r="AF71" s="50" t="str">
        <f t="shared" si="7"/>
        <v/>
      </c>
      <c r="AG71" s="60" t="str">
        <f t="shared" si="8"/>
        <v/>
      </c>
      <c r="AH71" s="49" t="str">
        <f t="shared" si="9"/>
        <v/>
      </c>
      <c r="AI71" s="61" t="str">
        <f t="shared" si="10"/>
        <v/>
      </c>
      <c r="AJ71" s="60" t="str">
        <f t="shared" si="11"/>
        <v/>
      </c>
      <c r="AK71" s="49" t="str">
        <f t="shared" si="12"/>
        <v/>
      </c>
      <c r="AL71" s="61" t="str">
        <f t="shared" si="13"/>
        <v/>
      </c>
      <c r="AM71" s="60" t="str">
        <f t="shared" si="14"/>
        <v/>
      </c>
      <c r="AN71" s="49" t="str">
        <f t="shared" si="15"/>
        <v/>
      </c>
      <c r="AO71" s="61" t="str">
        <f t="shared" si="16"/>
        <v/>
      </c>
      <c r="AP71" s="60" t="str">
        <f t="shared" si="17"/>
        <v/>
      </c>
      <c r="AQ71" s="49" t="str">
        <f t="shared" si="18"/>
        <v/>
      </c>
      <c r="AR71" s="61" t="str">
        <f t="shared" si="19"/>
        <v/>
      </c>
      <c r="AS71" s="60" t="str">
        <f t="shared" si="20"/>
        <v/>
      </c>
      <c r="AT71" s="49" t="str">
        <f t="shared" si="21"/>
        <v/>
      </c>
      <c r="AU71" s="61" t="str">
        <f t="shared" si="22"/>
        <v/>
      </c>
      <c r="AV71" s="276" t="str">
        <f t="shared" si="23"/>
        <v/>
      </c>
      <c r="AW71" s="49" t="str">
        <f t="shared" si="24"/>
        <v/>
      </c>
      <c r="AX71" s="50" t="str">
        <f t="shared" si="25"/>
        <v/>
      </c>
      <c r="AY71" s="53" t="str">
        <f t="shared" si="26"/>
        <v/>
      </c>
      <c r="AZ71" s="49" t="str">
        <f t="shared" si="27"/>
        <v/>
      </c>
      <c r="BA71" s="50" t="str">
        <f t="shared" si="28"/>
        <v/>
      </c>
      <c r="BB71" s="53" t="str">
        <f t="shared" si="29"/>
        <v/>
      </c>
      <c r="BC71" s="49" t="str">
        <f t="shared" si="30"/>
        <v/>
      </c>
      <c r="BD71" s="61" t="str">
        <f t="shared" si="31"/>
        <v/>
      </c>
      <c r="BE71" s="53" t="str">
        <f t="shared" si="32"/>
        <v/>
      </c>
      <c r="BF71" s="49" t="str">
        <f t="shared" si="33"/>
        <v/>
      </c>
      <c r="BG71" s="61" t="str">
        <f t="shared" si="34"/>
        <v/>
      </c>
      <c r="BH71" s="53" t="str">
        <f t="shared" si="35"/>
        <v/>
      </c>
      <c r="BI71" s="49" t="str">
        <f t="shared" si="36"/>
        <v/>
      </c>
      <c r="BJ71" s="61" t="str">
        <f t="shared" si="37"/>
        <v/>
      </c>
    </row>
    <row r="72" spans="1:62" x14ac:dyDescent="0.25">
      <c r="A72" s="6">
        <f>IF(""=Redigering!A63,"",(Redigering!A63))</f>
        <v>62</v>
      </c>
      <c r="B72" s="6" t="str">
        <f>IF(""=Redigering!C63,"",(Redigering!C63))</f>
        <v/>
      </c>
      <c r="C72" s="137" t="str">
        <f>IF(""=Redigering!D63,"",(Redigering!D63))</f>
        <v/>
      </c>
      <c r="D72" s="6" t="str">
        <f>IF(""=Redigering!E63,"",(Redigering!E63))</f>
        <v/>
      </c>
      <c r="E72" s="6" t="str">
        <f>IF(""=Redigering!F63,"",(Redigering!F63))</f>
        <v/>
      </c>
      <c r="F72" s="6" t="str">
        <f>IF(""=Redigering!G63,"",(Redigering!G63))</f>
        <v/>
      </c>
      <c r="G72" s="6" t="str">
        <f>IF(""=Redigering!H63,"",(Redigering!H63))</f>
        <v/>
      </c>
      <c r="H72" s="6" t="str">
        <f>IF(""=Redigering!I63,"",(Redigering!I63))</f>
        <v/>
      </c>
      <c r="I72" s="6" t="str">
        <f>IF(""=Redigering!J63,"",(Redigering!J63))</f>
        <v/>
      </c>
      <c r="J72" s="154" t="str">
        <f t="shared" si="1"/>
        <v/>
      </c>
      <c r="K72" s="155" t="str">
        <f t="shared" si="2"/>
        <v/>
      </c>
      <c r="L72" s="235" t="str">
        <f t="shared" si="3"/>
        <v/>
      </c>
      <c r="M72" s="6" t="str">
        <f>IF(""=Redigering!K63,"",(Redigering!K63))</f>
        <v/>
      </c>
      <c r="N72" s="6" t="str">
        <f>IF(""=Redigering!L63,"",(Redigering!L63))</f>
        <v/>
      </c>
      <c r="O72" s="6" t="str">
        <f>IF(""=Redigering!M63,"",(Redigering!M63))</f>
        <v/>
      </c>
      <c r="P72" s="6" t="str">
        <f>IF(""=Redigering!N63,"",(Redigering!N63))</f>
        <v/>
      </c>
      <c r="Q72" s="6" t="str">
        <f>IF(""=Redigering!O63,"",(Redigering!O63))</f>
        <v/>
      </c>
      <c r="R72" s="6" t="str">
        <f>IF(""=Redigering!P63,"",(Redigering!P63))</f>
        <v/>
      </c>
      <c r="S72" s="6" t="str">
        <f>IF(""=Redigering!Q63,"",(Redigering!Q63))</f>
        <v/>
      </c>
      <c r="T72" s="6" t="str">
        <f>IF(""=Redigering!R63,"",(Redigering!R63))</f>
        <v/>
      </c>
      <c r="U72" s="6" t="str">
        <f>IF(""=Redigering!S63,"",(Redigering!S63))</f>
        <v/>
      </c>
      <c r="V72" s="242">
        <v>0.2</v>
      </c>
      <c r="W72" s="242">
        <v>0.35</v>
      </c>
      <c r="X72" s="242">
        <v>0.5</v>
      </c>
      <c r="Y72" s="242">
        <v>0.6</v>
      </c>
      <c r="Z72" s="242">
        <v>0.7</v>
      </c>
      <c r="AC72" s="51" t="str">
        <f t="shared" si="4"/>
        <v/>
      </c>
      <c r="AD72" s="60" t="str">
        <f t="shared" si="5"/>
        <v/>
      </c>
      <c r="AE72" s="49" t="str">
        <f t="shared" si="6"/>
        <v/>
      </c>
      <c r="AF72" s="50" t="str">
        <f t="shared" si="7"/>
        <v/>
      </c>
      <c r="AG72" s="60" t="str">
        <f t="shared" si="8"/>
        <v/>
      </c>
      <c r="AH72" s="49" t="str">
        <f t="shared" si="9"/>
        <v/>
      </c>
      <c r="AI72" s="61" t="str">
        <f t="shared" si="10"/>
        <v/>
      </c>
      <c r="AJ72" s="60" t="str">
        <f t="shared" si="11"/>
        <v/>
      </c>
      <c r="AK72" s="49" t="str">
        <f t="shared" si="12"/>
        <v/>
      </c>
      <c r="AL72" s="61" t="str">
        <f t="shared" si="13"/>
        <v/>
      </c>
      <c r="AM72" s="60" t="str">
        <f t="shared" si="14"/>
        <v/>
      </c>
      <c r="AN72" s="49" t="str">
        <f t="shared" si="15"/>
        <v/>
      </c>
      <c r="AO72" s="61" t="str">
        <f t="shared" si="16"/>
        <v/>
      </c>
      <c r="AP72" s="60" t="str">
        <f t="shared" si="17"/>
        <v/>
      </c>
      <c r="AQ72" s="49" t="str">
        <f t="shared" si="18"/>
        <v/>
      </c>
      <c r="AR72" s="61" t="str">
        <f t="shared" si="19"/>
        <v/>
      </c>
      <c r="AS72" s="60" t="str">
        <f t="shared" si="20"/>
        <v/>
      </c>
      <c r="AT72" s="49" t="str">
        <f t="shared" si="21"/>
        <v/>
      </c>
      <c r="AU72" s="61" t="str">
        <f t="shared" si="22"/>
        <v/>
      </c>
      <c r="AV72" s="276" t="str">
        <f t="shared" si="23"/>
        <v/>
      </c>
      <c r="AW72" s="49" t="str">
        <f t="shared" si="24"/>
        <v/>
      </c>
      <c r="AX72" s="50" t="str">
        <f t="shared" si="25"/>
        <v/>
      </c>
      <c r="AY72" s="53" t="str">
        <f t="shared" si="26"/>
        <v/>
      </c>
      <c r="AZ72" s="49" t="str">
        <f t="shared" si="27"/>
        <v/>
      </c>
      <c r="BA72" s="50" t="str">
        <f t="shared" si="28"/>
        <v/>
      </c>
      <c r="BB72" s="53" t="str">
        <f t="shared" si="29"/>
        <v/>
      </c>
      <c r="BC72" s="49" t="str">
        <f t="shared" si="30"/>
        <v/>
      </c>
      <c r="BD72" s="61" t="str">
        <f t="shared" si="31"/>
        <v/>
      </c>
      <c r="BE72" s="53" t="str">
        <f t="shared" si="32"/>
        <v/>
      </c>
      <c r="BF72" s="49" t="str">
        <f t="shared" si="33"/>
        <v/>
      </c>
      <c r="BG72" s="61" t="str">
        <f t="shared" si="34"/>
        <v/>
      </c>
      <c r="BH72" s="53" t="str">
        <f t="shared" si="35"/>
        <v/>
      </c>
      <c r="BI72" s="49" t="str">
        <f t="shared" si="36"/>
        <v/>
      </c>
      <c r="BJ72" s="61" t="str">
        <f t="shared" si="37"/>
        <v/>
      </c>
    </row>
    <row r="73" spans="1:62" x14ac:dyDescent="0.25">
      <c r="A73" s="6">
        <f>IF(""=Redigering!A64,"",(Redigering!A64))</f>
        <v>63</v>
      </c>
      <c r="B73" s="6" t="str">
        <f>IF(""=Redigering!C64,"",(Redigering!C64))</f>
        <v/>
      </c>
      <c r="C73" s="137" t="str">
        <f>IF(""=Redigering!D64,"",(Redigering!D64))</f>
        <v/>
      </c>
      <c r="D73" s="6" t="str">
        <f>IF(""=Redigering!E64,"",(Redigering!E64))</f>
        <v/>
      </c>
      <c r="E73" s="6" t="str">
        <f>IF(""=Redigering!F64,"",(Redigering!F64))</f>
        <v/>
      </c>
      <c r="F73" s="6" t="str">
        <f>IF(""=Redigering!G64,"",(Redigering!G64))</f>
        <v/>
      </c>
      <c r="G73" s="6" t="str">
        <f>IF(""=Redigering!H64,"",(Redigering!H64))</f>
        <v/>
      </c>
      <c r="H73" s="6" t="str">
        <f>IF(""=Redigering!I64,"",(Redigering!I64))</f>
        <v/>
      </c>
      <c r="I73" s="6" t="str">
        <f>IF(""=Redigering!J64,"",(Redigering!J64))</f>
        <v/>
      </c>
      <c r="J73" s="154" t="str">
        <f t="shared" si="1"/>
        <v/>
      </c>
      <c r="K73" s="155" t="str">
        <f t="shared" si="2"/>
        <v/>
      </c>
      <c r="L73" s="235" t="str">
        <f t="shared" si="3"/>
        <v/>
      </c>
      <c r="M73" s="6" t="str">
        <f>IF(""=Redigering!K64,"",(Redigering!K64))</f>
        <v/>
      </c>
      <c r="N73" s="6" t="str">
        <f>IF(""=Redigering!L64,"",(Redigering!L64))</f>
        <v/>
      </c>
      <c r="O73" s="6" t="str">
        <f>IF(""=Redigering!M64,"",(Redigering!M64))</f>
        <v/>
      </c>
      <c r="P73" s="6" t="str">
        <f>IF(""=Redigering!N64,"",(Redigering!N64))</f>
        <v/>
      </c>
      <c r="Q73" s="6" t="str">
        <f>IF(""=Redigering!O64,"",(Redigering!O64))</f>
        <v/>
      </c>
      <c r="R73" s="6" t="str">
        <f>IF(""=Redigering!P64,"",(Redigering!P64))</f>
        <v/>
      </c>
      <c r="S73" s="6" t="str">
        <f>IF(""=Redigering!Q64,"",(Redigering!Q64))</f>
        <v/>
      </c>
      <c r="T73" s="6" t="str">
        <f>IF(""=Redigering!R64,"",(Redigering!R64))</f>
        <v/>
      </c>
      <c r="U73" s="6" t="str">
        <f>IF(""=Redigering!S64,"",(Redigering!S64))</f>
        <v/>
      </c>
      <c r="V73" s="242">
        <v>0.2</v>
      </c>
      <c r="W73" s="242">
        <v>0.35</v>
      </c>
      <c r="X73" s="242">
        <v>0.5</v>
      </c>
      <c r="Y73" s="242">
        <v>0.6</v>
      </c>
      <c r="Z73" s="242">
        <v>0.7</v>
      </c>
      <c r="AC73" s="51" t="str">
        <f t="shared" si="4"/>
        <v/>
      </c>
      <c r="AD73" s="60" t="str">
        <f t="shared" si="5"/>
        <v/>
      </c>
      <c r="AE73" s="49" t="str">
        <f t="shared" si="6"/>
        <v/>
      </c>
      <c r="AF73" s="50" t="str">
        <f t="shared" si="7"/>
        <v/>
      </c>
      <c r="AG73" s="60" t="str">
        <f t="shared" si="8"/>
        <v/>
      </c>
      <c r="AH73" s="49" t="str">
        <f t="shared" si="9"/>
        <v/>
      </c>
      <c r="AI73" s="61" t="str">
        <f t="shared" si="10"/>
        <v/>
      </c>
      <c r="AJ73" s="60" t="str">
        <f t="shared" si="11"/>
        <v/>
      </c>
      <c r="AK73" s="49" t="str">
        <f t="shared" si="12"/>
        <v/>
      </c>
      <c r="AL73" s="61" t="str">
        <f t="shared" si="13"/>
        <v/>
      </c>
      <c r="AM73" s="60" t="str">
        <f t="shared" si="14"/>
        <v/>
      </c>
      <c r="AN73" s="49" t="str">
        <f t="shared" si="15"/>
        <v/>
      </c>
      <c r="AO73" s="61" t="str">
        <f t="shared" si="16"/>
        <v/>
      </c>
      <c r="AP73" s="60" t="str">
        <f t="shared" si="17"/>
        <v/>
      </c>
      <c r="AQ73" s="49" t="str">
        <f t="shared" si="18"/>
        <v/>
      </c>
      <c r="AR73" s="61" t="str">
        <f t="shared" si="19"/>
        <v/>
      </c>
      <c r="AS73" s="60" t="str">
        <f t="shared" si="20"/>
        <v/>
      </c>
      <c r="AT73" s="49" t="str">
        <f t="shared" si="21"/>
        <v/>
      </c>
      <c r="AU73" s="61" t="str">
        <f t="shared" si="22"/>
        <v/>
      </c>
      <c r="AV73" s="276" t="str">
        <f t="shared" si="23"/>
        <v/>
      </c>
      <c r="AW73" s="49" t="str">
        <f t="shared" si="24"/>
        <v/>
      </c>
      <c r="AX73" s="50" t="str">
        <f t="shared" si="25"/>
        <v/>
      </c>
      <c r="AY73" s="53" t="str">
        <f t="shared" si="26"/>
        <v/>
      </c>
      <c r="AZ73" s="49" t="str">
        <f t="shared" si="27"/>
        <v/>
      </c>
      <c r="BA73" s="50" t="str">
        <f t="shared" si="28"/>
        <v/>
      </c>
      <c r="BB73" s="53" t="str">
        <f t="shared" si="29"/>
        <v/>
      </c>
      <c r="BC73" s="49" t="str">
        <f t="shared" si="30"/>
        <v/>
      </c>
      <c r="BD73" s="61" t="str">
        <f t="shared" si="31"/>
        <v/>
      </c>
      <c r="BE73" s="53" t="str">
        <f t="shared" si="32"/>
        <v/>
      </c>
      <c r="BF73" s="49" t="str">
        <f t="shared" si="33"/>
        <v/>
      </c>
      <c r="BG73" s="61" t="str">
        <f t="shared" si="34"/>
        <v/>
      </c>
      <c r="BH73" s="53" t="str">
        <f t="shared" si="35"/>
        <v/>
      </c>
      <c r="BI73" s="49" t="str">
        <f t="shared" si="36"/>
        <v/>
      </c>
      <c r="BJ73" s="61" t="str">
        <f t="shared" si="37"/>
        <v/>
      </c>
    </row>
    <row r="74" spans="1:62" x14ac:dyDescent="0.25">
      <c r="A74" s="6">
        <f>IF(""=Redigering!A65,"",(Redigering!A65))</f>
        <v>64</v>
      </c>
      <c r="B74" s="6" t="str">
        <f>IF(""=Redigering!C65,"",(Redigering!C65))</f>
        <v/>
      </c>
      <c r="C74" s="137" t="str">
        <f>IF(""=Redigering!D65,"",(Redigering!D65))</f>
        <v/>
      </c>
      <c r="D74" s="6" t="str">
        <f>IF(""=Redigering!E65,"",(Redigering!E65))</f>
        <v/>
      </c>
      <c r="E74" s="6" t="str">
        <f>IF(""=Redigering!F65,"",(Redigering!F65))</f>
        <v/>
      </c>
      <c r="F74" s="6" t="str">
        <f>IF(""=Redigering!G65,"",(Redigering!G65))</f>
        <v/>
      </c>
      <c r="G74" s="6" t="str">
        <f>IF(""=Redigering!H65,"",(Redigering!H65))</f>
        <v/>
      </c>
      <c r="H74" s="6" t="str">
        <f>IF(""=Redigering!I65,"",(Redigering!I65))</f>
        <v/>
      </c>
      <c r="I74" s="6" t="str">
        <f>IF(""=Redigering!J65,"",(Redigering!J65))</f>
        <v/>
      </c>
      <c r="J74" s="154" t="str">
        <f t="shared" si="1"/>
        <v/>
      </c>
      <c r="K74" s="155" t="str">
        <f t="shared" si="2"/>
        <v/>
      </c>
      <c r="L74" s="235" t="str">
        <f t="shared" si="3"/>
        <v/>
      </c>
      <c r="M74" s="6" t="str">
        <f>IF(""=Redigering!K65,"",(Redigering!K65))</f>
        <v/>
      </c>
      <c r="N74" s="6" t="str">
        <f>IF(""=Redigering!L65,"",(Redigering!L65))</f>
        <v/>
      </c>
      <c r="O74" s="6" t="str">
        <f>IF(""=Redigering!M65,"",(Redigering!M65))</f>
        <v/>
      </c>
      <c r="P74" s="6" t="str">
        <f>IF(""=Redigering!N65,"",(Redigering!N65))</f>
        <v/>
      </c>
      <c r="Q74" s="6" t="str">
        <f>IF(""=Redigering!O65,"",(Redigering!O65))</f>
        <v/>
      </c>
      <c r="R74" s="6" t="str">
        <f>IF(""=Redigering!P65,"",(Redigering!P65))</f>
        <v/>
      </c>
      <c r="S74" s="6" t="str">
        <f>IF(""=Redigering!Q65,"",(Redigering!Q65))</f>
        <v/>
      </c>
      <c r="T74" s="6" t="str">
        <f>IF(""=Redigering!R65,"",(Redigering!R65))</f>
        <v/>
      </c>
      <c r="U74" s="6" t="str">
        <f>IF(""=Redigering!S65,"",(Redigering!S65))</f>
        <v/>
      </c>
      <c r="V74" s="242">
        <v>0.2</v>
      </c>
      <c r="W74" s="242">
        <v>0.35</v>
      </c>
      <c r="X74" s="242">
        <v>0.5</v>
      </c>
      <c r="Y74" s="242">
        <v>0.6</v>
      </c>
      <c r="Z74" s="242">
        <v>0.7</v>
      </c>
      <c r="AC74" s="51" t="str">
        <f t="shared" si="4"/>
        <v/>
      </c>
      <c r="AD74" s="60" t="str">
        <f t="shared" si="5"/>
        <v/>
      </c>
      <c r="AE74" s="49" t="str">
        <f t="shared" si="6"/>
        <v/>
      </c>
      <c r="AF74" s="50" t="str">
        <f t="shared" si="7"/>
        <v/>
      </c>
      <c r="AG74" s="60" t="str">
        <f t="shared" si="8"/>
        <v/>
      </c>
      <c r="AH74" s="49" t="str">
        <f t="shared" si="9"/>
        <v/>
      </c>
      <c r="AI74" s="61" t="str">
        <f t="shared" si="10"/>
        <v/>
      </c>
      <c r="AJ74" s="60" t="str">
        <f t="shared" si="11"/>
        <v/>
      </c>
      <c r="AK74" s="49" t="str">
        <f t="shared" si="12"/>
        <v/>
      </c>
      <c r="AL74" s="61" t="str">
        <f t="shared" si="13"/>
        <v/>
      </c>
      <c r="AM74" s="60" t="str">
        <f t="shared" si="14"/>
        <v/>
      </c>
      <c r="AN74" s="49" t="str">
        <f t="shared" si="15"/>
        <v/>
      </c>
      <c r="AO74" s="61" t="str">
        <f t="shared" si="16"/>
        <v/>
      </c>
      <c r="AP74" s="60" t="str">
        <f t="shared" si="17"/>
        <v/>
      </c>
      <c r="AQ74" s="49" t="str">
        <f t="shared" si="18"/>
        <v/>
      </c>
      <c r="AR74" s="61" t="str">
        <f t="shared" si="19"/>
        <v/>
      </c>
      <c r="AS74" s="60" t="str">
        <f t="shared" si="20"/>
        <v/>
      </c>
      <c r="AT74" s="49" t="str">
        <f t="shared" si="21"/>
        <v/>
      </c>
      <c r="AU74" s="61" t="str">
        <f t="shared" si="22"/>
        <v/>
      </c>
      <c r="AV74" s="276" t="str">
        <f t="shared" si="23"/>
        <v/>
      </c>
      <c r="AW74" s="49" t="str">
        <f t="shared" si="24"/>
        <v/>
      </c>
      <c r="AX74" s="50" t="str">
        <f t="shared" si="25"/>
        <v/>
      </c>
      <c r="AY74" s="53" t="str">
        <f t="shared" si="26"/>
        <v/>
      </c>
      <c r="AZ74" s="49" t="str">
        <f t="shared" si="27"/>
        <v/>
      </c>
      <c r="BA74" s="50" t="str">
        <f t="shared" si="28"/>
        <v/>
      </c>
      <c r="BB74" s="53" t="str">
        <f t="shared" si="29"/>
        <v/>
      </c>
      <c r="BC74" s="49" t="str">
        <f t="shared" si="30"/>
        <v/>
      </c>
      <c r="BD74" s="61" t="str">
        <f t="shared" si="31"/>
        <v/>
      </c>
      <c r="BE74" s="53" t="str">
        <f t="shared" si="32"/>
        <v/>
      </c>
      <c r="BF74" s="49" t="str">
        <f t="shared" si="33"/>
        <v/>
      </c>
      <c r="BG74" s="61" t="str">
        <f t="shared" si="34"/>
        <v/>
      </c>
      <c r="BH74" s="53" t="str">
        <f t="shared" si="35"/>
        <v/>
      </c>
      <c r="BI74" s="49" t="str">
        <f t="shared" si="36"/>
        <v/>
      </c>
      <c r="BJ74" s="61" t="str">
        <f t="shared" si="37"/>
        <v/>
      </c>
    </row>
    <row r="75" spans="1:62" x14ac:dyDescent="0.25">
      <c r="A75" s="6">
        <f>IF(""=Redigering!A66,"",(Redigering!A66))</f>
        <v>65</v>
      </c>
      <c r="B75" s="6" t="str">
        <f>IF(""=Redigering!C66,"",(Redigering!C66))</f>
        <v/>
      </c>
      <c r="C75" s="137" t="str">
        <f>IF(""=Redigering!D66,"",(Redigering!D66))</f>
        <v/>
      </c>
      <c r="D75" s="6" t="str">
        <f>IF(""=Redigering!E66,"",(Redigering!E66))</f>
        <v/>
      </c>
      <c r="E75" s="6" t="str">
        <f>IF(""=Redigering!F66,"",(Redigering!F66))</f>
        <v/>
      </c>
      <c r="F75" s="6" t="str">
        <f>IF(""=Redigering!G66,"",(Redigering!G66))</f>
        <v/>
      </c>
      <c r="G75" s="6" t="str">
        <f>IF(""=Redigering!H66,"",(Redigering!H66))</f>
        <v/>
      </c>
      <c r="H75" s="6" t="str">
        <f>IF(""=Redigering!I66,"",(Redigering!I66))</f>
        <v/>
      </c>
      <c r="I75" s="6" t="str">
        <f>IF(""=Redigering!J66,"",(Redigering!J66))</f>
        <v/>
      </c>
      <c r="J75" s="241" t="str">
        <f t="shared" si="1"/>
        <v/>
      </c>
      <c r="K75" s="155" t="str">
        <f t="shared" si="2"/>
        <v/>
      </c>
      <c r="L75" s="235" t="str">
        <f t="shared" si="3"/>
        <v/>
      </c>
      <c r="M75" s="6" t="str">
        <f>IF(""=Redigering!K66,"",(Redigering!K66))</f>
        <v/>
      </c>
      <c r="N75" s="6" t="str">
        <f>IF(""=Redigering!L66,"",(Redigering!L66))</f>
        <v/>
      </c>
      <c r="O75" s="6" t="str">
        <f>IF(""=Redigering!M66,"",(Redigering!M66))</f>
        <v/>
      </c>
      <c r="P75" s="6" t="str">
        <f>IF(""=Redigering!N66,"",(Redigering!N66))</f>
        <v/>
      </c>
      <c r="Q75" s="6" t="str">
        <f>IF(""=Redigering!O66,"",(Redigering!O66))</f>
        <v/>
      </c>
      <c r="R75" s="6" t="str">
        <f>IF(""=Redigering!P66,"",(Redigering!P66))</f>
        <v/>
      </c>
      <c r="S75" s="6" t="str">
        <f>IF(""=Redigering!Q66,"",(Redigering!Q66))</f>
        <v/>
      </c>
      <c r="T75" s="6" t="str">
        <f>IF(""=Redigering!R66,"",(Redigering!R66))</f>
        <v/>
      </c>
      <c r="U75" s="6" t="str">
        <f>IF(""=Redigering!S66,"",(Redigering!S66))</f>
        <v/>
      </c>
      <c r="V75" s="242">
        <v>0.2</v>
      </c>
      <c r="W75" s="242">
        <v>0.35</v>
      </c>
      <c r="X75" s="242">
        <v>0.5</v>
      </c>
      <c r="Y75" s="242">
        <v>0.6</v>
      </c>
      <c r="Z75" s="242">
        <v>0.7</v>
      </c>
      <c r="AC75" s="51" t="str">
        <f t="shared" si="4"/>
        <v/>
      </c>
      <c r="AD75" s="60" t="str">
        <f t="shared" si="5"/>
        <v/>
      </c>
      <c r="AE75" s="49" t="str">
        <f t="shared" si="6"/>
        <v/>
      </c>
      <c r="AF75" s="50" t="str">
        <f t="shared" si="7"/>
        <v/>
      </c>
      <c r="AG75" s="60" t="str">
        <f t="shared" si="8"/>
        <v/>
      </c>
      <c r="AH75" s="49" t="str">
        <f t="shared" si="9"/>
        <v/>
      </c>
      <c r="AI75" s="61" t="str">
        <f t="shared" si="10"/>
        <v/>
      </c>
      <c r="AJ75" s="60" t="str">
        <f t="shared" si="11"/>
        <v/>
      </c>
      <c r="AK75" s="49" t="str">
        <f t="shared" si="12"/>
        <v/>
      </c>
      <c r="AL75" s="61" t="str">
        <f t="shared" si="13"/>
        <v/>
      </c>
      <c r="AM75" s="60" t="str">
        <f t="shared" si="14"/>
        <v/>
      </c>
      <c r="AN75" s="49" t="str">
        <f t="shared" si="15"/>
        <v/>
      </c>
      <c r="AO75" s="61" t="str">
        <f t="shared" si="16"/>
        <v/>
      </c>
      <c r="AP75" s="60" t="str">
        <f t="shared" si="17"/>
        <v/>
      </c>
      <c r="AQ75" s="49" t="str">
        <f t="shared" si="18"/>
        <v/>
      </c>
      <c r="AR75" s="61" t="str">
        <f t="shared" si="19"/>
        <v/>
      </c>
      <c r="AS75" s="60" t="str">
        <f t="shared" si="20"/>
        <v/>
      </c>
      <c r="AT75" s="49" t="str">
        <f t="shared" si="21"/>
        <v/>
      </c>
      <c r="AU75" s="61" t="str">
        <f t="shared" si="22"/>
        <v/>
      </c>
      <c r="AV75" s="276" t="str">
        <f t="shared" si="23"/>
        <v/>
      </c>
      <c r="AW75" s="49" t="str">
        <f t="shared" si="24"/>
        <v/>
      </c>
      <c r="AX75" s="50" t="str">
        <f t="shared" si="25"/>
        <v/>
      </c>
      <c r="AY75" s="53" t="str">
        <f t="shared" si="26"/>
        <v/>
      </c>
      <c r="AZ75" s="49" t="str">
        <f t="shared" si="27"/>
        <v/>
      </c>
      <c r="BA75" s="50" t="str">
        <f t="shared" si="28"/>
        <v/>
      </c>
      <c r="BB75" s="53" t="str">
        <f t="shared" si="29"/>
        <v/>
      </c>
      <c r="BC75" s="49" t="str">
        <f t="shared" si="30"/>
        <v/>
      </c>
      <c r="BD75" s="61" t="str">
        <f t="shared" si="31"/>
        <v/>
      </c>
      <c r="BE75" s="53" t="str">
        <f t="shared" si="32"/>
        <v/>
      </c>
      <c r="BF75" s="49" t="str">
        <f t="shared" si="33"/>
        <v/>
      </c>
      <c r="BG75" s="61" t="str">
        <f t="shared" si="34"/>
        <v/>
      </c>
      <c r="BH75" s="53" t="str">
        <f t="shared" si="35"/>
        <v/>
      </c>
      <c r="BI75" s="49" t="str">
        <f t="shared" si="36"/>
        <v/>
      </c>
      <c r="BJ75" s="61" t="str">
        <f t="shared" si="37"/>
        <v/>
      </c>
    </row>
    <row r="76" spans="1:62" x14ac:dyDescent="0.25">
      <c r="A76" s="6">
        <f>IF(""=Redigering!A67,"",(Redigering!A67))</f>
        <v>66</v>
      </c>
      <c r="B76" s="6" t="str">
        <f>IF(""=Redigering!C67,"",(Redigering!C67))</f>
        <v/>
      </c>
      <c r="C76" s="137" t="str">
        <f>IF(""=Redigering!D67,"",(Redigering!D67))</f>
        <v/>
      </c>
      <c r="D76" s="6" t="str">
        <f>IF(""=Redigering!E67,"",(Redigering!E67))</f>
        <v/>
      </c>
      <c r="E76" s="6" t="str">
        <f>IF(""=Redigering!F67,"",(Redigering!F67))</f>
        <v/>
      </c>
      <c r="F76" s="6" t="str">
        <f>IF(""=Redigering!G67,"",(Redigering!G67))</f>
        <v/>
      </c>
      <c r="G76" s="6" t="str">
        <f>IF(""=Redigering!H67,"",(Redigering!H67))</f>
        <v/>
      </c>
      <c r="H76" s="6" t="str">
        <f>IF(""=Redigering!I67,"",(Redigering!I67))</f>
        <v/>
      </c>
      <c r="I76" s="6" t="str">
        <f>IF(""=Redigering!J67,"",(Redigering!J67))</f>
        <v/>
      </c>
      <c r="J76" s="241" t="str">
        <f t="shared" ref="J76:J85" si="38">CONCATENATE(H76,I76)</f>
        <v/>
      </c>
      <c r="K76" s="155" t="str">
        <f t="shared" ref="K76:K110" si="39">MID(CONCATENATE(I76,F76),1,2)</f>
        <v/>
      </c>
      <c r="L76" s="235" t="str">
        <f t="shared" ref="L76:L110" si="40">MID(CONCATENATE(I76,G76),1,2)</f>
        <v/>
      </c>
      <c r="M76" s="6" t="str">
        <f>IF(""=Redigering!K67,"",(Redigering!K67))</f>
        <v/>
      </c>
      <c r="N76" s="6" t="str">
        <f>IF(""=Redigering!L67,"",(Redigering!L67))</f>
        <v/>
      </c>
      <c r="O76" s="6" t="str">
        <f>IF(""=Redigering!M67,"",(Redigering!M67))</f>
        <v/>
      </c>
      <c r="P76" s="6" t="str">
        <f>IF(""=Redigering!N67,"",(Redigering!N67))</f>
        <v/>
      </c>
      <c r="Q76" s="6" t="str">
        <f>IF(""=Redigering!O67,"",(Redigering!O67))</f>
        <v/>
      </c>
      <c r="R76" s="6" t="str">
        <f>IF(""=Redigering!P67,"",(Redigering!P67))</f>
        <v/>
      </c>
      <c r="S76" s="6" t="str">
        <f>IF(""=Redigering!Q67,"",(Redigering!Q67))</f>
        <v/>
      </c>
      <c r="T76" s="6" t="str">
        <f>IF(""=Redigering!R67,"",(Redigering!R67))</f>
        <v/>
      </c>
      <c r="U76" s="6" t="str">
        <f>IF(""=Redigering!S67,"",(Redigering!S67))</f>
        <v/>
      </c>
      <c r="V76" s="242"/>
      <c r="W76" s="242"/>
      <c r="X76" s="242"/>
      <c r="Y76" s="242"/>
      <c r="Z76" s="242"/>
      <c r="AC76" s="51" t="str">
        <f t="shared" ref="AC76:AC110" si="41">IF(B76&lt;&gt;"",B76,"")</f>
        <v/>
      </c>
      <c r="AD76" s="60" t="str">
        <f t="shared" ref="AD76:AD110" si="42">IF($I76=AD$8,IF(E$11&gt;0,$E76,""),"")</f>
        <v/>
      </c>
      <c r="AE76" s="49" t="str">
        <f t="shared" ref="AE76:AE110" si="43">IF($I76=AE$8,IF(F$11&gt;0,$E76,""),"")</f>
        <v/>
      </c>
      <c r="AF76" s="50" t="str">
        <f t="shared" ref="AF76:AF110" si="44">IF($I76=AF$8,IF(G$11&gt;0,$E76,""),"")</f>
        <v/>
      </c>
      <c r="AG76" s="60" t="str">
        <f t="shared" ref="AG76:AG110" si="45">IF($J76="1E",$E76,"")</f>
        <v/>
      </c>
      <c r="AH76" s="49" t="str">
        <f t="shared" ref="AH76:AH110" si="46">IF($J76="1C",$E76,"")</f>
        <v/>
      </c>
      <c r="AI76" s="61" t="str">
        <f t="shared" ref="AI76:AI110" si="47">IF($J76="1A",$E76,"")</f>
        <v/>
      </c>
      <c r="AJ76" s="60" t="str">
        <f t="shared" ref="AJ76:AJ110" si="48">IF($J76="2E",$E76,"")</f>
        <v/>
      </c>
      <c r="AK76" s="49" t="str">
        <f t="shared" ref="AK76:AK110" si="49">IF($J76="2C",$E76,"")</f>
        <v/>
      </c>
      <c r="AL76" s="61" t="str">
        <f t="shared" ref="AL76:AL110" si="50">IF($J76="2A",$E76,"")</f>
        <v/>
      </c>
      <c r="AM76" s="60" t="str">
        <f t="shared" ref="AM76:AM110" si="51">IF($J76="3E",$E76,"")</f>
        <v/>
      </c>
      <c r="AN76" s="49" t="str">
        <f t="shared" ref="AN76:AN110" si="52">IF($J76="3C",$E76,"")</f>
        <v/>
      </c>
      <c r="AO76" s="61" t="str">
        <f t="shared" ref="AO76:AO110" si="53">IF($J76="3A",$E76,"")</f>
        <v/>
      </c>
      <c r="AP76" s="60" t="str">
        <f t="shared" ref="AP76:AP110" si="54">IF($J76="4E",$E76,"")</f>
        <v/>
      </c>
      <c r="AQ76" s="49" t="str">
        <f t="shared" ref="AQ76:AQ110" si="55">IF($J76="4C",$E76,"")</f>
        <v/>
      </c>
      <c r="AR76" s="61" t="str">
        <f t="shared" ref="AR76:AR110" si="56">IF($J76="4A",$E76,"")</f>
        <v/>
      </c>
      <c r="AS76" s="60" t="str">
        <f t="shared" ref="AS76:AS110" si="57">IF($J76="5E",$E76,"")</f>
        <v/>
      </c>
      <c r="AT76" s="49" t="str">
        <f t="shared" ref="AT76:AT110" si="58">IF($J76="5C",$E76,"")</f>
        <v/>
      </c>
      <c r="AU76" s="61" t="str">
        <f t="shared" ref="AU76:AU110" si="59">IF($J76="5A",$E76,"")</f>
        <v/>
      </c>
      <c r="AV76" s="276" t="str">
        <f t="shared" ref="AV76:AV110" si="60">IF($K76="ER",$E76,"")</f>
        <v/>
      </c>
      <c r="AW76" s="49" t="str">
        <f t="shared" ref="AW76:AW110" si="61">IF($K76="CR",$E76,"")</f>
        <v/>
      </c>
      <c r="AX76" s="50" t="str">
        <f t="shared" ref="AX76:AX110" si="62">IF($K76="AR",$E76,"")</f>
        <v/>
      </c>
      <c r="AY76" s="53" t="str">
        <f t="shared" ref="AY76:AY110" si="63">IF($K76="EE",$E76,"")</f>
        <v/>
      </c>
      <c r="AZ76" s="49" t="str">
        <f t="shared" ref="AZ76:AZ110" si="64">IF($K76="CE",$E76,"")</f>
        <v/>
      </c>
      <c r="BA76" s="50" t="str">
        <f t="shared" ref="BA76:BA110" si="65">IF($K76="AE",$E76,"")</f>
        <v/>
      </c>
      <c r="BB76" s="53" t="str">
        <f t="shared" ref="BB76:BB110" si="66">IF($K76="ES",$E76,"")</f>
        <v/>
      </c>
      <c r="BC76" s="49" t="str">
        <f t="shared" ref="BC76:BC110" si="67">IF($K76="CS",$E76,"")</f>
        <v/>
      </c>
      <c r="BD76" s="61" t="str">
        <f t="shared" ref="BD76:BD110" si="68">IF($K76="AS",$E76,"")</f>
        <v/>
      </c>
      <c r="BE76" s="53" t="str">
        <f t="shared" ref="BE76:BE110" si="69">IF($K76="EK",$E76,"")</f>
        <v/>
      </c>
      <c r="BF76" s="49" t="str">
        <f t="shared" ref="BF76:BF110" si="70">IF($K76="CK",$E76,"")</f>
        <v/>
      </c>
      <c r="BG76" s="61" t="str">
        <f t="shared" ref="BG76:BG110" si="71">IF($K76="AK",$E76,"")</f>
        <v/>
      </c>
      <c r="BH76" s="53" t="str">
        <f t="shared" ref="BH76:BH110" si="72">IF($L76="EM",$E76,"")</f>
        <v/>
      </c>
      <c r="BI76" s="49" t="str">
        <f t="shared" ref="BI76:BI110" si="73">IF($L76="CM",$E76,"")</f>
        <v/>
      </c>
      <c r="BJ76" s="61" t="str">
        <f t="shared" ref="BJ76:BJ110" si="74">IF($L76="AM",$E76,"")</f>
        <v/>
      </c>
    </row>
    <row r="77" spans="1:62" x14ac:dyDescent="0.25">
      <c r="A77" s="6">
        <f>IF(""=Redigering!A68,"",(Redigering!A68))</f>
        <v>67</v>
      </c>
      <c r="B77" s="6" t="str">
        <f>IF(""=Redigering!C68,"",(Redigering!C68))</f>
        <v/>
      </c>
      <c r="C77" s="137" t="str">
        <f>IF(""=Redigering!D68,"",(Redigering!D68))</f>
        <v/>
      </c>
      <c r="D77" s="6" t="str">
        <f>IF(""=Redigering!E68,"",(Redigering!E68))</f>
        <v/>
      </c>
      <c r="E77" s="6" t="str">
        <f>IF(""=Redigering!F68,"",(Redigering!F68))</f>
        <v/>
      </c>
      <c r="F77" s="6" t="str">
        <f>IF(""=Redigering!G68,"",(Redigering!G68))</f>
        <v/>
      </c>
      <c r="G77" s="6" t="str">
        <f>IF(""=Redigering!H68,"",(Redigering!H68))</f>
        <v/>
      </c>
      <c r="H77" s="6" t="str">
        <f>IF(""=Redigering!I68,"",(Redigering!I68))</f>
        <v/>
      </c>
      <c r="I77" s="6" t="str">
        <f>IF(""=Redigering!J68,"",(Redigering!J68))</f>
        <v/>
      </c>
      <c r="J77" s="241" t="str">
        <f t="shared" si="38"/>
        <v/>
      </c>
      <c r="K77" s="155" t="str">
        <f t="shared" si="39"/>
        <v/>
      </c>
      <c r="L77" s="235" t="str">
        <f t="shared" si="40"/>
        <v/>
      </c>
      <c r="M77" s="6" t="str">
        <f>IF(""=Redigering!K68,"",(Redigering!K68))</f>
        <v/>
      </c>
      <c r="N77" s="6" t="str">
        <f>IF(""=Redigering!L68,"",(Redigering!L68))</f>
        <v/>
      </c>
      <c r="O77" s="6" t="str">
        <f>IF(""=Redigering!M68,"",(Redigering!M68))</f>
        <v/>
      </c>
      <c r="P77" s="6" t="str">
        <f>IF(""=Redigering!N68,"",(Redigering!N68))</f>
        <v/>
      </c>
      <c r="Q77" s="6" t="str">
        <f>IF(""=Redigering!O68,"",(Redigering!O68))</f>
        <v/>
      </c>
      <c r="R77" s="6" t="str">
        <f>IF(""=Redigering!P68,"",(Redigering!P68))</f>
        <v/>
      </c>
      <c r="S77" s="6" t="str">
        <f>IF(""=Redigering!Q68,"",(Redigering!Q68))</f>
        <v/>
      </c>
      <c r="T77" s="6" t="str">
        <f>IF(""=Redigering!R68,"",(Redigering!R68))</f>
        <v/>
      </c>
      <c r="U77" s="6" t="str">
        <f>IF(""=Redigering!S68,"",(Redigering!S68))</f>
        <v/>
      </c>
      <c r="V77" s="242"/>
      <c r="W77" s="242"/>
      <c r="X77" s="242"/>
      <c r="Y77" s="242"/>
      <c r="Z77" s="242"/>
      <c r="AC77" s="51" t="str">
        <f t="shared" si="41"/>
        <v/>
      </c>
      <c r="AD77" s="60" t="str">
        <f t="shared" si="42"/>
        <v/>
      </c>
      <c r="AE77" s="49" t="str">
        <f t="shared" si="43"/>
        <v/>
      </c>
      <c r="AF77" s="50" t="str">
        <f t="shared" si="44"/>
        <v/>
      </c>
      <c r="AG77" s="60" t="str">
        <f t="shared" si="45"/>
        <v/>
      </c>
      <c r="AH77" s="49" t="str">
        <f t="shared" si="46"/>
        <v/>
      </c>
      <c r="AI77" s="61" t="str">
        <f t="shared" si="47"/>
        <v/>
      </c>
      <c r="AJ77" s="60" t="str">
        <f t="shared" si="48"/>
        <v/>
      </c>
      <c r="AK77" s="49" t="str">
        <f t="shared" si="49"/>
        <v/>
      </c>
      <c r="AL77" s="61" t="str">
        <f t="shared" si="50"/>
        <v/>
      </c>
      <c r="AM77" s="60" t="str">
        <f t="shared" si="51"/>
        <v/>
      </c>
      <c r="AN77" s="49" t="str">
        <f t="shared" si="52"/>
        <v/>
      </c>
      <c r="AO77" s="61" t="str">
        <f t="shared" si="53"/>
        <v/>
      </c>
      <c r="AP77" s="60" t="str">
        <f t="shared" si="54"/>
        <v/>
      </c>
      <c r="AQ77" s="49" t="str">
        <f t="shared" si="55"/>
        <v/>
      </c>
      <c r="AR77" s="61" t="str">
        <f t="shared" si="56"/>
        <v/>
      </c>
      <c r="AS77" s="60" t="str">
        <f t="shared" si="57"/>
        <v/>
      </c>
      <c r="AT77" s="49" t="str">
        <f t="shared" si="58"/>
        <v/>
      </c>
      <c r="AU77" s="61" t="str">
        <f t="shared" si="59"/>
        <v/>
      </c>
      <c r="AV77" s="276" t="str">
        <f t="shared" si="60"/>
        <v/>
      </c>
      <c r="AW77" s="49" t="str">
        <f t="shared" si="61"/>
        <v/>
      </c>
      <c r="AX77" s="50" t="str">
        <f t="shared" si="62"/>
        <v/>
      </c>
      <c r="AY77" s="53" t="str">
        <f t="shared" si="63"/>
        <v/>
      </c>
      <c r="AZ77" s="49" t="str">
        <f t="shared" si="64"/>
        <v/>
      </c>
      <c r="BA77" s="50" t="str">
        <f t="shared" si="65"/>
        <v/>
      </c>
      <c r="BB77" s="53" t="str">
        <f t="shared" si="66"/>
        <v/>
      </c>
      <c r="BC77" s="49" t="str">
        <f t="shared" si="67"/>
        <v/>
      </c>
      <c r="BD77" s="61" t="str">
        <f t="shared" si="68"/>
        <v/>
      </c>
      <c r="BE77" s="53" t="str">
        <f t="shared" si="69"/>
        <v/>
      </c>
      <c r="BF77" s="49" t="str">
        <f t="shared" si="70"/>
        <v/>
      </c>
      <c r="BG77" s="61" t="str">
        <f t="shared" si="71"/>
        <v/>
      </c>
      <c r="BH77" s="53" t="str">
        <f t="shared" si="72"/>
        <v/>
      </c>
      <c r="BI77" s="49" t="str">
        <f t="shared" si="73"/>
        <v/>
      </c>
      <c r="BJ77" s="61" t="str">
        <f t="shared" si="74"/>
        <v/>
      </c>
    </row>
    <row r="78" spans="1:62" x14ac:dyDescent="0.25">
      <c r="A78" s="6">
        <f>IF(""=Redigering!A69,"",(Redigering!A69))</f>
        <v>68</v>
      </c>
      <c r="B78" s="6" t="str">
        <f>IF(""=Redigering!C69,"",(Redigering!C69))</f>
        <v/>
      </c>
      <c r="C78" s="137" t="str">
        <f>IF(""=Redigering!D69,"",(Redigering!D69))</f>
        <v/>
      </c>
      <c r="D78" s="6" t="str">
        <f>IF(""=Redigering!E69,"",(Redigering!E69))</f>
        <v/>
      </c>
      <c r="E78" s="6" t="str">
        <f>IF(""=Redigering!F69,"",(Redigering!F69))</f>
        <v/>
      </c>
      <c r="F78" s="6" t="str">
        <f>IF(""=Redigering!G69,"",(Redigering!G69))</f>
        <v/>
      </c>
      <c r="G78" s="6" t="str">
        <f>IF(""=Redigering!H69,"",(Redigering!H69))</f>
        <v/>
      </c>
      <c r="H78" s="6" t="str">
        <f>IF(""=Redigering!I69,"",(Redigering!I69))</f>
        <v/>
      </c>
      <c r="I78" s="6" t="str">
        <f>IF(""=Redigering!J69,"",(Redigering!J69))</f>
        <v/>
      </c>
      <c r="J78" s="241" t="str">
        <f t="shared" si="38"/>
        <v/>
      </c>
      <c r="K78" s="155" t="str">
        <f t="shared" si="39"/>
        <v/>
      </c>
      <c r="L78" s="235" t="str">
        <f t="shared" si="40"/>
        <v/>
      </c>
      <c r="M78" s="6" t="str">
        <f>IF(""=Redigering!K69,"",(Redigering!K69))</f>
        <v/>
      </c>
      <c r="N78" s="6" t="str">
        <f>IF(""=Redigering!L69,"",(Redigering!L69))</f>
        <v/>
      </c>
      <c r="O78" s="6" t="str">
        <f>IF(""=Redigering!M69,"",(Redigering!M69))</f>
        <v/>
      </c>
      <c r="P78" s="6" t="str">
        <f>IF(""=Redigering!N69,"",(Redigering!N69))</f>
        <v/>
      </c>
      <c r="Q78" s="6" t="str">
        <f>IF(""=Redigering!O69,"",(Redigering!O69))</f>
        <v/>
      </c>
      <c r="R78" s="6" t="str">
        <f>IF(""=Redigering!P69,"",(Redigering!P69))</f>
        <v/>
      </c>
      <c r="S78" s="6" t="str">
        <f>IF(""=Redigering!Q69,"",(Redigering!Q69))</f>
        <v/>
      </c>
      <c r="T78" s="6" t="str">
        <f>IF(""=Redigering!R69,"",(Redigering!R69))</f>
        <v/>
      </c>
      <c r="U78" s="6" t="str">
        <f>IF(""=Redigering!S69,"",(Redigering!S69))</f>
        <v/>
      </c>
      <c r="V78" s="6" t="str">
        <f>IF(""=Redigering!T69,"",(Redigering!T69))</f>
        <v/>
      </c>
      <c r="W78" s="6" t="str">
        <f>IF(""=Redigering!U69,"",(Redigering!U69))</f>
        <v/>
      </c>
      <c r="X78" s="6" t="str">
        <f>IF(""=Redigering!V69,"",(Redigering!V69))</f>
        <v/>
      </c>
      <c r="Y78" s="6" t="str">
        <f>IF(""=Redigering!W69,"",(Redigering!W69))</f>
        <v/>
      </c>
      <c r="Z78" s="6" t="str">
        <f>IF(""=Redigering!X69,"",(Redigering!X69))</f>
        <v/>
      </c>
      <c r="AC78" s="51" t="str">
        <f t="shared" si="41"/>
        <v/>
      </c>
      <c r="AD78" s="60" t="str">
        <f t="shared" si="42"/>
        <v/>
      </c>
      <c r="AE78" s="49" t="str">
        <f t="shared" si="43"/>
        <v/>
      </c>
      <c r="AF78" s="50" t="str">
        <f t="shared" si="44"/>
        <v/>
      </c>
      <c r="AG78" s="60" t="str">
        <f t="shared" si="45"/>
        <v/>
      </c>
      <c r="AH78" s="49" t="str">
        <f t="shared" si="46"/>
        <v/>
      </c>
      <c r="AI78" s="61" t="str">
        <f t="shared" si="47"/>
        <v/>
      </c>
      <c r="AJ78" s="60" t="str">
        <f t="shared" si="48"/>
        <v/>
      </c>
      <c r="AK78" s="49" t="str">
        <f t="shared" si="49"/>
        <v/>
      </c>
      <c r="AL78" s="61" t="str">
        <f t="shared" si="50"/>
        <v/>
      </c>
      <c r="AM78" s="60" t="str">
        <f t="shared" si="51"/>
        <v/>
      </c>
      <c r="AN78" s="49" t="str">
        <f t="shared" si="52"/>
        <v/>
      </c>
      <c r="AO78" s="61" t="str">
        <f t="shared" si="53"/>
        <v/>
      </c>
      <c r="AP78" s="60" t="str">
        <f t="shared" si="54"/>
        <v/>
      </c>
      <c r="AQ78" s="49" t="str">
        <f t="shared" si="55"/>
        <v/>
      </c>
      <c r="AR78" s="61" t="str">
        <f t="shared" si="56"/>
        <v/>
      </c>
      <c r="AS78" s="60" t="str">
        <f t="shared" si="57"/>
        <v/>
      </c>
      <c r="AT78" s="49" t="str">
        <f t="shared" si="58"/>
        <v/>
      </c>
      <c r="AU78" s="61" t="str">
        <f t="shared" si="59"/>
        <v/>
      </c>
      <c r="AV78" s="276" t="str">
        <f t="shared" si="60"/>
        <v/>
      </c>
      <c r="AW78" s="49" t="str">
        <f t="shared" si="61"/>
        <v/>
      </c>
      <c r="AX78" s="50" t="str">
        <f t="shared" si="62"/>
        <v/>
      </c>
      <c r="AY78" s="53" t="str">
        <f t="shared" si="63"/>
        <v/>
      </c>
      <c r="AZ78" s="49" t="str">
        <f t="shared" si="64"/>
        <v/>
      </c>
      <c r="BA78" s="50" t="str">
        <f t="shared" si="65"/>
        <v/>
      </c>
      <c r="BB78" s="53" t="str">
        <f t="shared" si="66"/>
        <v/>
      </c>
      <c r="BC78" s="49" t="str">
        <f t="shared" si="67"/>
        <v/>
      </c>
      <c r="BD78" s="61" t="str">
        <f t="shared" si="68"/>
        <v/>
      </c>
      <c r="BE78" s="53" t="str">
        <f t="shared" si="69"/>
        <v/>
      </c>
      <c r="BF78" s="49" t="str">
        <f t="shared" si="70"/>
        <v/>
      </c>
      <c r="BG78" s="61" t="str">
        <f t="shared" si="71"/>
        <v/>
      </c>
      <c r="BH78" s="53" t="str">
        <f t="shared" si="72"/>
        <v/>
      </c>
      <c r="BI78" s="49" t="str">
        <f t="shared" si="73"/>
        <v/>
      </c>
      <c r="BJ78" s="61" t="str">
        <f t="shared" si="74"/>
        <v/>
      </c>
    </row>
    <row r="79" spans="1:62" x14ac:dyDescent="0.25">
      <c r="A79" s="6">
        <f>IF(""=Redigering!A70,"",(Redigering!A70))</f>
        <v>69</v>
      </c>
      <c r="B79" s="6" t="str">
        <f>IF(""=Redigering!C70,"",(Redigering!C70))</f>
        <v/>
      </c>
      <c r="C79" s="137" t="str">
        <f>IF(""=Redigering!D70,"",(Redigering!D70))</f>
        <v/>
      </c>
      <c r="D79" s="6" t="str">
        <f>IF(""=Redigering!E70,"",(Redigering!E70))</f>
        <v/>
      </c>
      <c r="E79" s="6" t="str">
        <f>IF(""=Redigering!F70,"",(Redigering!F70))</f>
        <v/>
      </c>
      <c r="F79" s="6" t="str">
        <f>IF(""=Redigering!G70,"",(Redigering!G70))</f>
        <v/>
      </c>
      <c r="G79" s="6" t="str">
        <f>IF(""=Redigering!H70,"",(Redigering!H70))</f>
        <v/>
      </c>
      <c r="H79" s="6" t="str">
        <f>IF(""=Redigering!I70,"",(Redigering!I70))</f>
        <v/>
      </c>
      <c r="I79" s="6" t="str">
        <f>IF(""=Redigering!J70,"",(Redigering!J70))</f>
        <v/>
      </c>
      <c r="J79" s="241" t="str">
        <f t="shared" si="38"/>
        <v/>
      </c>
      <c r="K79" s="155" t="str">
        <f t="shared" si="39"/>
        <v/>
      </c>
      <c r="L79" s="235" t="str">
        <f t="shared" si="40"/>
        <v/>
      </c>
      <c r="M79" s="6" t="str">
        <f>IF(""=Redigering!K70,"",(Redigering!K70))</f>
        <v/>
      </c>
      <c r="N79" s="6" t="str">
        <f>IF(""=Redigering!L70,"",(Redigering!L70))</f>
        <v/>
      </c>
      <c r="O79" s="6" t="str">
        <f>IF(""=Redigering!M70,"",(Redigering!M70))</f>
        <v/>
      </c>
      <c r="P79" s="6" t="str">
        <f>IF(""=Redigering!N70,"",(Redigering!N70))</f>
        <v/>
      </c>
      <c r="Q79" s="6" t="str">
        <f>IF(""=Redigering!O70,"",(Redigering!O70))</f>
        <v/>
      </c>
      <c r="R79" s="6" t="str">
        <f>IF(""=Redigering!P70,"",(Redigering!P70))</f>
        <v/>
      </c>
      <c r="S79" s="6" t="str">
        <f>IF(""=Redigering!Q70,"",(Redigering!Q70))</f>
        <v/>
      </c>
      <c r="T79" s="6" t="str">
        <f>IF(""=Redigering!R70,"",(Redigering!R70))</f>
        <v/>
      </c>
      <c r="U79" s="6" t="str">
        <f>IF(""=Redigering!S70,"",(Redigering!S70))</f>
        <v/>
      </c>
      <c r="V79" s="6" t="str">
        <f>IF(""=Redigering!T70,"",(Redigering!T70))</f>
        <v/>
      </c>
      <c r="W79" s="6" t="str">
        <f>IF(""=Redigering!U70,"",(Redigering!U70))</f>
        <v/>
      </c>
      <c r="X79" s="6" t="str">
        <f>IF(""=Redigering!V70,"",(Redigering!V70))</f>
        <v/>
      </c>
      <c r="Y79" s="6" t="str">
        <f>IF(""=Redigering!W70,"",(Redigering!W70))</f>
        <v/>
      </c>
      <c r="Z79" s="6" t="str">
        <f>IF(""=Redigering!X70,"",(Redigering!X70))</f>
        <v/>
      </c>
      <c r="AC79" s="51" t="str">
        <f t="shared" si="41"/>
        <v/>
      </c>
      <c r="AD79" s="60" t="str">
        <f t="shared" si="42"/>
        <v/>
      </c>
      <c r="AE79" s="49" t="str">
        <f t="shared" si="43"/>
        <v/>
      </c>
      <c r="AF79" s="50" t="str">
        <f t="shared" si="44"/>
        <v/>
      </c>
      <c r="AG79" s="60" t="str">
        <f t="shared" si="45"/>
        <v/>
      </c>
      <c r="AH79" s="49" t="str">
        <f t="shared" si="46"/>
        <v/>
      </c>
      <c r="AI79" s="61" t="str">
        <f t="shared" si="47"/>
        <v/>
      </c>
      <c r="AJ79" s="60" t="str">
        <f t="shared" si="48"/>
        <v/>
      </c>
      <c r="AK79" s="49" t="str">
        <f t="shared" si="49"/>
        <v/>
      </c>
      <c r="AL79" s="61" t="str">
        <f t="shared" si="50"/>
        <v/>
      </c>
      <c r="AM79" s="60" t="str">
        <f t="shared" si="51"/>
        <v/>
      </c>
      <c r="AN79" s="49" t="str">
        <f t="shared" si="52"/>
        <v/>
      </c>
      <c r="AO79" s="61" t="str">
        <f t="shared" si="53"/>
        <v/>
      </c>
      <c r="AP79" s="60" t="str">
        <f t="shared" si="54"/>
        <v/>
      </c>
      <c r="AQ79" s="49" t="str">
        <f t="shared" si="55"/>
        <v/>
      </c>
      <c r="AR79" s="61" t="str">
        <f t="shared" si="56"/>
        <v/>
      </c>
      <c r="AS79" s="60" t="str">
        <f t="shared" si="57"/>
        <v/>
      </c>
      <c r="AT79" s="49" t="str">
        <f t="shared" si="58"/>
        <v/>
      </c>
      <c r="AU79" s="61" t="str">
        <f t="shared" si="59"/>
        <v/>
      </c>
      <c r="AV79" s="276" t="str">
        <f t="shared" si="60"/>
        <v/>
      </c>
      <c r="AW79" s="49" t="str">
        <f t="shared" si="61"/>
        <v/>
      </c>
      <c r="AX79" s="50" t="str">
        <f t="shared" si="62"/>
        <v/>
      </c>
      <c r="AY79" s="53" t="str">
        <f t="shared" si="63"/>
        <v/>
      </c>
      <c r="AZ79" s="49" t="str">
        <f t="shared" si="64"/>
        <v/>
      </c>
      <c r="BA79" s="50" t="str">
        <f t="shared" si="65"/>
        <v/>
      </c>
      <c r="BB79" s="53" t="str">
        <f t="shared" si="66"/>
        <v/>
      </c>
      <c r="BC79" s="49" t="str">
        <f t="shared" si="67"/>
        <v/>
      </c>
      <c r="BD79" s="61" t="str">
        <f t="shared" si="68"/>
        <v/>
      </c>
      <c r="BE79" s="53" t="str">
        <f t="shared" si="69"/>
        <v/>
      </c>
      <c r="BF79" s="49" t="str">
        <f t="shared" si="70"/>
        <v/>
      </c>
      <c r="BG79" s="61" t="str">
        <f t="shared" si="71"/>
        <v/>
      </c>
      <c r="BH79" s="53" t="str">
        <f t="shared" si="72"/>
        <v/>
      </c>
      <c r="BI79" s="49" t="str">
        <f t="shared" si="73"/>
        <v/>
      </c>
      <c r="BJ79" s="61" t="str">
        <f t="shared" si="74"/>
        <v/>
      </c>
    </row>
    <row r="80" spans="1:62" x14ac:dyDescent="0.25">
      <c r="A80" s="6">
        <f>IF(""=Redigering!A71,"",(Redigering!A71))</f>
        <v>70</v>
      </c>
      <c r="B80" s="6" t="str">
        <f>IF(""=Redigering!C71,"",(Redigering!C71))</f>
        <v/>
      </c>
      <c r="C80" s="137" t="str">
        <f>IF(""=Redigering!D71,"",(Redigering!D71))</f>
        <v/>
      </c>
      <c r="D80" s="6" t="str">
        <f>IF(""=Redigering!E71,"",(Redigering!E71))</f>
        <v/>
      </c>
      <c r="E80" s="6" t="str">
        <f>IF(""=Redigering!F71,"",(Redigering!F71))</f>
        <v/>
      </c>
      <c r="F80" s="6" t="str">
        <f>IF(""=Redigering!G71,"",(Redigering!G71))</f>
        <v/>
      </c>
      <c r="G80" s="6" t="str">
        <f>IF(""=Redigering!H71,"",(Redigering!H71))</f>
        <v/>
      </c>
      <c r="H80" s="6" t="str">
        <f>IF(""=Redigering!I71,"",(Redigering!I71))</f>
        <v/>
      </c>
      <c r="I80" s="6" t="str">
        <f>IF(""=Redigering!J71,"",(Redigering!J71))</f>
        <v/>
      </c>
      <c r="J80" s="241" t="str">
        <f t="shared" si="38"/>
        <v/>
      </c>
      <c r="K80" s="155" t="str">
        <f t="shared" si="39"/>
        <v/>
      </c>
      <c r="L80" s="235" t="str">
        <f t="shared" si="40"/>
        <v/>
      </c>
      <c r="M80" s="6" t="str">
        <f>IF(""=Redigering!K71,"",(Redigering!K71))</f>
        <v/>
      </c>
      <c r="N80" s="6" t="str">
        <f>IF(""=Redigering!L71,"",(Redigering!L71))</f>
        <v/>
      </c>
      <c r="O80" s="6" t="str">
        <f>IF(""=Redigering!M71,"",(Redigering!M71))</f>
        <v/>
      </c>
      <c r="P80" s="6" t="str">
        <f>IF(""=Redigering!N71,"",(Redigering!N71))</f>
        <v/>
      </c>
      <c r="Q80" s="6" t="str">
        <f>IF(""=Redigering!O71,"",(Redigering!O71))</f>
        <v/>
      </c>
      <c r="R80" s="6" t="str">
        <f>IF(""=Redigering!P71,"",(Redigering!P71))</f>
        <v/>
      </c>
      <c r="S80" s="6" t="str">
        <f>IF(""=Redigering!Q71,"",(Redigering!Q71))</f>
        <v/>
      </c>
      <c r="T80" s="6" t="str">
        <f>IF(""=Redigering!R71,"",(Redigering!R71))</f>
        <v/>
      </c>
      <c r="U80" s="6" t="str">
        <f>IF(""=Redigering!S71,"",(Redigering!S71))</f>
        <v/>
      </c>
      <c r="V80" s="6" t="str">
        <f>IF(""=Redigering!T71,"",(Redigering!T71))</f>
        <v/>
      </c>
      <c r="W80" s="6" t="str">
        <f>IF(""=Redigering!U71,"",(Redigering!U71))</f>
        <v/>
      </c>
      <c r="X80" s="6" t="str">
        <f>IF(""=Redigering!V71,"",(Redigering!V71))</f>
        <v/>
      </c>
      <c r="Y80" s="6" t="str">
        <f>IF(""=Redigering!W71,"",(Redigering!W71))</f>
        <v/>
      </c>
      <c r="Z80" s="6" t="str">
        <f>IF(""=Redigering!X71,"",(Redigering!X71))</f>
        <v/>
      </c>
      <c r="AC80" s="51" t="str">
        <f t="shared" si="41"/>
        <v/>
      </c>
      <c r="AD80" s="60" t="str">
        <f t="shared" si="42"/>
        <v/>
      </c>
      <c r="AE80" s="49" t="str">
        <f t="shared" si="43"/>
        <v/>
      </c>
      <c r="AF80" s="50" t="str">
        <f t="shared" si="44"/>
        <v/>
      </c>
      <c r="AG80" s="60" t="str">
        <f t="shared" si="45"/>
        <v/>
      </c>
      <c r="AH80" s="49" t="str">
        <f t="shared" si="46"/>
        <v/>
      </c>
      <c r="AI80" s="61" t="str">
        <f t="shared" si="47"/>
        <v/>
      </c>
      <c r="AJ80" s="60" t="str">
        <f t="shared" si="48"/>
        <v/>
      </c>
      <c r="AK80" s="49" t="str">
        <f t="shared" si="49"/>
        <v/>
      </c>
      <c r="AL80" s="61" t="str">
        <f t="shared" si="50"/>
        <v/>
      </c>
      <c r="AM80" s="60" t="str">
        <f t="shared" si="51"/>
        <v/>
      </c>
      <c r="AN80" s="49" t="str">
        <f t="shared" si="52"/>
        <v/>
      </c>
      <c r="AO80" s="61" t="str">
        <f t="shared" si="53"/>
        <v/>
      </c>
      <c r="AP80" s="60" t="str">
        <f t="shared" si="54"/>
        <v/>
      </c>
      <c r="AQ80" s="49" t="str">
        <f t="shared" si="55"/>
        <v/>
      </c>
      <c r="AR80" s="61" t="str">
        <f t="shared" si="56"/>
        <v/>
      </c>
      <c r="AS80" s="60" t="str">
        <f t="shared" si="57"/>
        <v/>
      </c>
      <c r="AT80" s="49" t="str">
        <f t="shared" si="58"/>
        <v/>
      </c>
      <c r="AU80" s="61" t="str">
        <f t="shared" si="59"/>
        <v/>
      </c>
      <c r="AV80" s="276" t="str">
        <f t="shared" si="60"/>
        <v/>
      </c>
      <c r="AW80" s="49" t="str">
        <f t="shared" si="61"/>
        <v/>
      </c>
      <c r="AX80" s="50" t="str">
        <f t="shared" si="62"/>
        <v/>
      </c>
      <c r="AY80" s="53" t="str">
        <f t="shared" si="63"/>
        <v/>
      </c>
      <c r="AZ80" s="49" t="str">
        <f t="shared" si="64"/>
        <v/>
      </c>
      <c r="BA80" s="50" t="str">
        <f t="shared" si="65"/>
        <v/>
      </c>
      <c r="BB80" s="53" t="str">
        <f t="shared" si="66"/>
        <v/>
      </c>
      <c r="BC80" s="49" t="str">
        <f t="shared" si="67"/>
        <v/>
      </c>
      <c r="BD80" s="61" t="str">
        <f t="shared" si="68"/>
        <v/>
      </c>
      <c r="BE80" s="53" t="str">
        <f t="shared" si="69"/>
        <v/>
      </c>
      <c r="BF80" s="49" t="str">
        <f t="shared" si="70"/>
        <v/>
      </c>
      <c r="BG80" s="61" t="str">
        <f t="shared" si="71"/>
        <v/>
      </c>
      <c r="BH80" s="53" t="str">
        <f t="shared" si="72"/>
        <v/>
      </c>
      <c r="BI80" s="49" t="str">
        <f t="shared" si="73"/>
        <v/>
      </c>
      <c r="BJ80" s="61" t="str">
        <f t="shared" si="74"/>
        <v/>
      </c>
    </row>
    <row r="81" spans="1:62" x14ac:dyDescent="0.25">
      <c r="A81" s="6">
        <f>IF(""=Redigering!A72,"",(Redigering!A72))</f>
        <v>71</v>
      </c>
      <c r="B81" s="6" t="str">
        <f>IF(""=Redigering!C72,"",(Redigering!C72))</f>
        <v/>
      </c>
      <c r="C81" s="137" t="str">
        <f>IF(""=Redigering!D72,"",(Redigering!D72))</f>
        <v/>
      </c>
      <c r="D81" s="6" t="str">
        <f>IF(""=Redigering!E72,"",(Redigering!E72))</f>
        <v/>
      </c>
      <c r="E81" s="6" t="str">
        <f>IF(""=Redigering!F72,"",(Redigering!F72))</f>
        <v/>
      </c>
      <c r="F81" s="6" t="str">
        <f>IF(""=Redigering!G72,"",(Redigering!G72))</f>
        <v/>
      </c>
      <c r="G81" s="6" t="str">
        <f>IF(""=Redigering!H72,"",(Redigering!H72))</f>
        <v/>
      </c>
      <c r="H81" s="6" t="str">
        <f>IF(""=Redigering!I72,"",(Redigering!I72))</f>
        <v/>
      </c>
      <c r="I81" s="6" t="str">
        <f>IF(""=Redigering!J72,"",(Redigering!J72))</f>
        <v/>
      </c>
      <c r="J81" s="241" t="str">
        <f t="shared" si="38"/>
        <v/>
      </c>
      <c r="K81" s="155" t="str">
        <f t="shared" si="39"/>
        <v/>
      </c>
      <c r="L81" s="235" t="str">
        <f t="shared" si="40"/>
        <v/>
      </c>
      <c r="M81" s="6" t="str">
        <f>IF(""=Redigering!K72,"",(Redigering!K72))</f>
        <v/>
      </c>
      <c r="N81" s="6" t="str">
        <f>IF(""=Redigering!L72,"",(Redigering!L72))</f>
        <v/>
      </c>
      <c r="O81" s="6" t="str">
        <f>IF(""=Redigering!M72,"",(Redigering!M72))</f>
        <v/>
      </c>
      <c r="P81" s="6" t="str">
        <f>IF(""=Redigering!N72,"",(Redigering!N72))</f>
        <v/>
      </c>
      <c r="Q81" s="6" t="str">
        <f>IF(""=Redigering!O72,"",(Redigering!O72))</f>
        <v/>
      </c>
      <c r="R81" s="6" t="str">
        <f>IF(""=Redigering!P72,"",(Redigering!P72))</f>
        <v/>
      </c>
      <c r="S81" s="6" t="str">
        <f>IF(""=Redigering!Q72,"",(Redigering!Q72))</f>
        <v/>
      </c>
      <c r="T81" s="6" t="str">
        <f>IF(""=Redigering!R72,"",(Redigering!R72))</f>
        <v/>
      </c>
      <c r="U81" s="6" t="str">
        <f>IF(""=Redigering!S72,"",(Redigering!S72))</f>
        <v/>
      </c>
      <c r="V81" s="6" t="str">
        <f>IF(""=Redigering!T72,"",(Redigering!T72))</f>
        <v/>
      </c>
      <c r="W81" s="6" t="str">
        <f>IF(""=Redigering!U72,"",(Redigering!U72))</f>
        <v/>
      </c>
      <c r="X81" s="6" t="str">
        <f>IF(""=Redigering!V72,"",(Redigering!V72))</f>
        <v/>
      </c>
      <c r="Y81" s="6" t="str">
        <f>IF(""=Redigering!W72,"",(Redigering!W72))</f>
        <v/>
      </c>
      <c r="Z81" s="6" t="str">
        <f>IF(""=Redigering!X72,"",(Redigering!X72))</f>
        <v/>
      </c>
      <c r="AC81" s="51" t="str">
        <f t="shared" si="41"/>
        <v/>
      </c>
      <c r="AD81" s="60" t="str">
        <f t="shared" si="42"/>
        <v/>
      </c>
      <c r="AE81" s="49" t="str">
        <f t="shared" si="43"/>
        <v/>
      </c>
      <c r="AF81" s="50" t="str">
        <f t="shared" si="44"/>
        <v/>
      </c>
      <c r="AG81" s="60" t="str">
        <f t="shared" si="45"/>
        <v/>
      </c>
      <c r="AH81" s="49" t="str">
        <f t="shared" si="46"/>
        <v/>
      </c>
      <c r="AI81" s="61" t="str">
        <f t="shared" si="47"/>
        <v/>
      </c>
      <c r="AJ81" s="60" t="str">
        <f t="shared" si="48"/>
        <v/>
      </c>
      <c r="AK81" s="49" t="str">
        <f t="shared" si="49"/>
        <v/>
      </c>
      <c r="AL81" s="61" t="str">
        <f t="shared" si="50"/>
        <v/>
      </c>
      <c r="AM81" s="60" t="str">
        <f t="shared" si="51"/>
        <v/>
      </c>
      <c r="AN81" s="49" t="str">
        <f t="shared" si="52"/>
        <v/>
      </c>
      <c r="AO81" s="61" t="str">
        <f t="shared" si="53"/>
        <v/>
      </c>
      <c r="AP81" s="60" t="str">
        <f t="shared" si="54"/>
        <v/>
      </c>
      <c r="AQ81" s="49" t="str">
        <f t="shared" si="55"/>
        <v/>
      </c>
      <c r="AR81" s="61" t="str">
        <f t="shared" si="56"/>
        <v/>
      </c>
      <c r="AS81" s="60" t="str">
        <f t="shared" si="57"/>
        <v/>
      </c>
      <c r="AT81" s="49" t="str">
        <f t="shared" si="58"/>
        <v/>
      </c>
      <c r="AU81" s="61" t="str">
        <f t="shared" si="59"/>
        <v/>
      </c>
      <c r="AV81" s="276" t="str">
        <f t="shared" si="60"/>
        <v/>
      </c>
      <c r="AW81" s="49" t="str">
        <f t="shared" si="61"/>
        <v/>
      </c>
      <c r="AX81" s="50" t="str">
        <f t="shared" si="62"/>
        <v/>
      </c>
      <c r="AY81" s="53" t="str">
        <f t="shared" si="63"/>
        <v/>
      </c>
      <c r="AZ81" s="49" t="str">
        <f t="shared" si="64"/>
        <v/>
      </c>
      <c r="BA81" s="50" t="str">
        <f t="shared" si="65"/>
        <v/>
      </c>
      <c r="BB81" s="53" t="str">
        <f t="shared" si="66"/>
        <v/>
      </c>
      <c r="BC81" s="49" t="str">
        <f t="shared" si="67"/>
        <v/>
      </c>
      <c r="BD81" s="61" t="str">
        <f t="shared" si="68"/>
        <v/>
      </c>
      <c r="BE81" s="53" t="str">
        <f t="shared" si="69"/>
        <v/>
      </c>
      <c r="BF81" s="49" t="str">
        <f t="shared" si="70"/>
        <v/>
      </c>
      <c r="BG81" s="61" t="str">
        <f t="shared" si="71"/>
        <v/>
      </c>
      <c r="BH81" s="53" t="str">
        <f t="shared" si="72"/>
        <v/>
      </c>
      <c r="BI81" s="49" t="str">
        <f t="shared" si="73"/>
        <v/>
      </c>
      <c r="BJ81" s="61" t="str">
        <f t="shared" si="74"/>
        <v/>
      </c>
    </row>
    <row r="82" spans="1:62" x14ac:dyDescent="0.25">
      <c r="A82" s="6">
        <f>IF(""=Redigering!A73,"",(Redigering!A73))</f>
        <v>72</v>
      </c>
      <c r="B82" s="6" t="str">
        <f>IF(""=Redigering!C73,"",(Redigering!C73))</f>
        <v/>
      </c>
      <c r="C82" s="137" t="str">
        <f>IF(""=Redigering!D73,"",(Redigering!D73))</f>
        <v/>
      </c>
      <c r="D82" s="6" t="str">
        <f>IF(""=Redigering!E73,"",(Redigering!E73))</f>
        <v/>
      </c>
      <c r="E82" s="6" t="str">
        <f>IF(""=Redigering!F73,"",(Redigering!F73))</f>
        <v/>
      </c>
      <c r="F82" s="6" t="str">
        <f>IF(""=Redigering!G73,"",(Redigering!G73))</f>
        <v/>
      </c>
      <c r="G82" s="6" t="str">
        <f>IF(""=Redigering!H73,"",(Redigering!H73))</f>
        <v/>
      </c>
      <c r="H82" s="6" t="str">
        <f>IF(""=Redigering!I73,"",(Redigering!I73))</f>
        <v/>
      </c>
      <c r="I82" s="6" t="str">
        <f>IF(""=Redigering!J73,"",(Redigering!J73))</f>
        <v/>
      </c>
      <c r="J82" s="241" t="str">
        <f t="shared" si="38"/>
        <v/>
      </c>
      <c r="K82" s="155" t="str">
        <f t="shared" si="39"/>
        <v/>
      </c>
      <c r="L82" s="235" t="str">
        <f t="shared" si="40"/>
        <v/>
      </c>
      <c r="M82" s="6" t="str">
        <f>IF(""=Redigering!K73,"",(Redigering!K73))</f>
        <v/>
      </c>
      <c r="N82" s="6" t="str">
        <f>IF(""=Redigering!L73,"",(Redigering!L73))</f>
        <v/>
      </c>
      <c r="O82" s="6" t="str">
        <f>IF(""=Redigering!M73,"",(Redigering!M73))</f>
        <v/>
      </c>
      <c r="P82" s="6" t="str">
        <f>IF(""=Redigering!N73,"",(Redigering!N73))</f>
        <v/>
      </c>
      <c r="Q82" s="6" t="str">
        <f>IF(""=Redigering!O73,"",(Redigering!O73))</f>
        <v/>
      </c>
      <c r="R82" s="6" t="str">
        <f>IF(""=Redigering!P73,"",(Redigering!P73))</f>
        <v/>
      </c>
      <c r="S82" s="6" t="str">
        <f>IF(""=Redigering!Q73,"",(Redigering!Q73))</f>
        <v/>
      </c>
      <c r="T82" s="6" t="str">
        <f>IF(""=Redigering!R73,"",(Redigering!R73))</f>
        <v/>
      </c>
      <c r="U82" s="6" t="str">
        <f>IF(""=Redigering!S73,"",(Redigering!S73))</f>
        <v/>
      </c>
      <c r="V82" s="6" t="str">
        <f>IF(""=Redigering!T73,"",(Redigering!T73))</f>
        <v/>
      </c>
      <c r="W82" s="6" t="str">
        <f>IF(""=Redigering!U73,"",(Redigering!U73))</f>
        <v/>
      </c>
      <c r="X82" s="6" t="str">
        <f>IF(""=Redigering!V73,"",(Redigering!V73))</f>
        <v/>
      </c>
      <c r="Y82" s="6" t="str">
        <f>IF(""=Redigering!W73,"",(Redigering!W73))</f>
        <v/>
      </c>
      <c r="Z82" s="6" t="str">
        <f>IF(""=Redigering!X73,"",(Redigering!X73))</f>
        <v/>
      </c>
      <c r="AC82" s="51" t="str">
        <f t="shared" si="41"/>
        <v/>
      </c>
      <c r="AD82" s="60" t="str">
        <f t="shared" si="42"/>
        <v/>
      </c>
      <c r="AE82" s="49" t="str">
        <f t="shared" si="43"/>
        <v/>
      </c>
      <c r="AF82" s="50" t="str">
        <f t="shared" si="44"/>
        <v/>
      </c>
      <c r="AG82" s="60" t="str">
        <f t="shared" si="45"/>
        <v/>
      </c>
      <c r="AH82" s="49" t="str">
        <f t="shared" si="46"/>
        <v/>
      </c>
      <c r="AI82" s="61" t="str">
        <f t="shared" si="47"/>
        <v/>
      </c>
      <c r="AJ82" s="60" t="str">
        <f t="shared" si="48"/>
        <v/>
      </c>
      <c r="AK82" s="49" t="str">
        <f t="shared" si="49"/>
        <v/>
      </c>
      <c r="AL82" s="61" t="str">
        <f t="shared" si="50"/>
        <v/>
      </c>
      <c r="AM82" s="60" t="str">
        <f t="shared" si="51"/>
        <v/>
      </c>
      <c r="AN82" s="49" t="str">
        <f t="shared" si="52"/>
        <v/>
      </c>
      <c r="AO82" s="61" t="str">
        <f t="shared" si="53"/>
        <v/>
      </c>
      <c r="AP82" s="60" t="str">
        <f t="shared" si="54"/>
        <v/>
      </c>
      <c r="AQ82" s="49" t="str">
        <f t="shared" si="55"/>
        <v/>
      </c>
      <c r="AR82" s="61" t="str">
        <f t="shared" si="56"/>
        <v/>
      </c>
      <c r="AS82" s="60" t="str">
        <f t="shared" si="57"/>
        <v/>
      </c>
      <c r="AT82" s="49" t="str">
        <f t="shared" si="58"/>
        <v/>
      </c>
      <c r="AU82" s="61" t="str">
        <f t="shared" si="59"/>
        <v/>
      </c>
      <c r="AV82" s="276" t="str">
        <f t="shared" si="60"/>
        <v/>
      </c>
      <c r="AW82" s="49" t="str">
        <f t="shared" si="61"/>
        <v/>
      </c>
      <c r="AX82" s="50" t="str">
        <f t="shared" si="62"/>
        <v/>
      </c>
      <c r="AY82" s="53" t="str">
        <f t="shared" si="63"/>
        <v/>
      </c>
      <c r="AZ82" s="49" t="str">
        <f t="shared" si="64"/>
        <v/>
      </c>
      <c r="BA82" s="50" t="str">
        <f t="shared" si="65"/>
        <v/>
      </c>
      <c r="BB82" s="53" t="str">
        <f t="shared" si="66"/>
        <v/>
      </c>
      <c r="BC82" s="49" t="str">
        <f t="shared" si="67"/>
        <v/>
      </c>
      <c r="BD82" s="61" t="str">
        <f t="shared" si="68"/>
        <v/>
      </c>
      <c r="BE82" s="53" t="str">
        <f t="shared" si="69"/>
        <v/>
      </c>
      <c r="BF82" s="49" t="str">
        <f t="shared" si="70"/>
        <v/>
      </c>
      <c r="BG82" s="61" t="str">
        <f t="shared" si="71"/>
        <v/>
      </c>
      <c r="BH82" s="53" t="str">
        <f t="shared" si="72"/>
        <v/>
      </c>
      <c r="BI82" s="49" t="str">
        <f t="shared" si="73"/>
        <v/>
      </c>
      <c r="BJ82" s="61" t="str">
        <f t="shared" si="74"/>
        <v/>
      </c>
    </row>
    <row r="83" spans="1:62" x14ac:dyDescent="0.25">
      <c r="A83" s="6">
        <f>IF(""=Redigering!A74,"",(Redigering!A74))</f>
        <v>73</v>
      </c>
      <c r="B83" s="6" t="str">
        <f>IF(""=Redigering!C74,"",(Redigering!C74))</f>
        <v/>
      </c>
      <c r="C83" s="137" t="str">
        <f>IF(""=Redigering!D74,"",(Redigering!D74))</f>
        <v/>
      </c>
      <c r="D83" s="6" t="str">
        <f>IF(""=Redigering!E74,"",(Redigering!E74))</f>
        <v/>
      </c>
      <c r="E83" s="6" t="str">
        <f>IF(""=Redigering!F74,"",(Redigering!F74))</f>
        <v/>
      </c>
      <c r="F83" s="6" t="str">
        <f>IF(""=Redigering!G74,"",(Redigering!G74))</f>
        <v/>
      </c>
      <c r="G83" s="6" t="str">
        <f>IF(""=Redigering!H74,"",(Redigering!H74))</f>
        <v/>
      </c>
      <c r="H83" s="6" t="str">
        <f>IF(""=Redigering!I74,"",(Redigering!I74))</f>
        <v/>
      </c>
      <c r="I83" s="6" t="str">
        <f>IF(""=Redigering!J74,"",(Redigering!J74))</f>
        <v/>
      </c>
      <c r="J83" s="241" t="str">
        <f t="shared" si="38"/>
        <v/>
      </c>
      <c r="K83" s="155" t="str">
        <f t="shared" si="39"/>
        <v/>
      </c>
      <c r="L83" s="235" t="str">
        <f t="shared" si="40"/>
        <v/>
      </c>
      <c r="M83" s="6" t="str">
        <f>IF(""=Redigering!K74,"",(Redigering!K74))</f>
        <v/>
      </c>
      <c r="N83" s="6" t="str">
        <f>IF(""=Redigering!L74,"",(Redigering!L74))</f>
        <v/>
      </c>
      <c r="O83" s="6" t="str">
        <f>IF(""=Redigering!M74,"",(Redigering!M74))</f>
        <v/>
      </c>
      <c r="P83" s="6" t="str">
        <f>IF(""=Redigering!N74,"",(Redigering!N74))</f>
        <v/>
      </c>
      <c r="Q83" s="6" t="str">
        <f>IF(""=Redigering!O74,"",(Redigering!O74))</f>
        <v/>
      </c>
      <c r="R83" s="6" t="str">
        <f>IF(""=Redigering!P74,"",(Redigering!P74))</f>
        <v/>
      </c>
      <c r="S83" s="6" t="str">
        <f>IF(""=Redigering!Q74,"",(Redigering!Q74))</f>
        <v/>
      </c>
      <c r="T83" s="6" t="str">
        <f>IF(""=Redigering!R74,"",(Redigering!R74))</f>
        <v/>
      </c>
      <c r="U83" s="6" t="str">
        <f>IF(""=Redigering!S74,"",(Redigering!S74))</f>
        <v/>
      </c>
      <c r="V83" s="6" t="str">
        <f>IF(""=Redigering!T74,"",(Redigering!T74))</f>
        <v/>
      </c>
      <c r="W83" s="6" t="str">
        <f>IF(""=Redigering!U74,"",(Redigering!U74))</f>
        <v/>
      </c>
      <c r="X83" s="6" t="str">
        <f>IF(""=Redigering!V74,"",(Redigering!V74))</f>
        <v/>
      </c>
      <c r="Y83" s="6" t="str">
        <f>IF(""=Redigering!W74,"",(Redigering!W74))</f>
        <v/>
      </c>
      <c r="Z83" s="6" t="str">
        <f>IF(""=Redigering!X74,"",(Redigering!X74))</f>
        <v/>
      </c>
      <c r="AC83" s="51" t="str">
        <f t="shared" si="41"/>
        <v/>
      </c>
      <c r="AD83" s="60" t="str">
        <f t="shared" si="42"/>
        <v/>
      </c>
      <c r="AE83" s="49" t="str">
        <f t="shared" si="43"/>
        <v/>
      </c>
      <c r="AF83" s="50" t="str">
        <f t="shared" si="44"/>
        <v/>
      </c>
      <c r="AG83" s="60" t="str">
        <f t="shared" si="45"/>
        <v/>
      </c>
      <c r="AH83" s="49" t="str">
        <f t="shared" si="46"/>
        <v/>
      </c>
      <c r="AI83" s="61" t="str">
        <f t="shared" si="47"/>
        <v/>
      </c>
      <c r="AJ83" s="60" t="str">
        <f t="shared" si="48"/>
        <v/>
      </c>
      <c r="AK83" s="49" t="str">
        <f t="shared" si="49"/>
        <v/>
      </c>
      <c r="AL83" s="61" t="str">
        <f t="shared" si="50"/>
        <v/>
      </c>
      <c r="AM83" s="60" t="str">
        <f t="shared" si="51"/>
        <v/>
      </c>
      <c r="AN83" s="49" t="str">
        <f t="shared" si="52"/>
        <v/>
      </c>
      <c r="AO83" s="61" t="str">
        <f t="shared" si="53"/>
        <v/>
      </c>
      <c r="AP83" s="60" t="str">
        <f t="shared" si="54"/>
        <v/>
      </c>
      <c r="AQ83" s="49" t="str">
        <f t="shared" si="55"/>
        <v/>
      </c>
      <c r="AR83" s="61" t="str">
        <f t="shared" si="56"/>
        <v/>
      </c>
      <c r="AS83" s="60" t="str">
        <f t="shared" si="57"/>
        <v/>
      </c>
      <c r="AT83" s="49" t="str">
        <f t="shared" si="58"/>
        <v/>
      </c>
      <c r="AU83" s="61" t="str">
        <f t="shared" si="59"/>
        <v/>
      </c>
      <c r="AV83" s="276" t="str">
        <f t="shared" si="60"/>
        <v/>
      </c>
      <c r="AW83" s="49" t="str">
        <f t="shared" si="61"/>
        <v/>
      </c>
      <c r="AX83" s="50" t="str">
        <f t="shared" si="62"/>
        <v/>
      </c>
      <c r="AY83" s="53" t="str">
        <f t="shared" si="63"/>
        <v/>
      </c>
      <c r="AZ83" s="49" t="str">
        <f t="shared" si="64"/>
        <v/>
      </c>
      <c r="BA83" s="50" t="str">
        <f t="shared" si="65"/>
        <v/>
      </c>
      <c r="BB83" s="53" t="str">
        <f t="shared" si="66"/>
        <v/>
      </c>
      <c r="BC83" s="49" t="str">
        <f t="shared" si="67"/>
        <v/>
      </c>
      <c r="BD83" s="61" t="str">
        <f t="shared" si="68"/>
        <v/>
      </c>
      <c r="BE83" s="53" t="str">
        <f t="shared" si="69"/>
        <v/>
      </c>
      <c r="BF83" s="49" t="str">
        <f t="shared" si="70"/>
        <v/>
      </c>
      <c r="BG83" s="61" t="str">
        <f t="shared" si="71"/>
        <v/>
      </c>
      <c r="BH83" s="53" t="str">
        <f t="shared" si="72"/>
        <v/>
      </c>
      <c r="BI83" s="49" t="str">
        <f t="shared" si="73"/>
        <v/>
      </c>
      <c r="BJ83" s="61" t="str">
        <f t="shared" si="74"/>
        <v/>
      </c>
    </row>
    <row r="84" spans="1:62" x14ac:dyDescent="0.25">
      <c r="A84" s="6">
        <f>IF(""=Redigering!A75,"",(Redigering!A75))</f>
        <v>74</v>
      </c>
      <c r="B84" s="6" t="str">
        <f>IF(""=Redigering!C75,"",(Redigering!C75))</f>
        <v/>
      </c>
      <c r="C84" s="137" t="str">
        <f>IF(""=Redigering!D75,"",(Redigering!D75))</f>
        <v/>
      </c>
      <c r="D84" s="6" t="str">
        <f>IF(""=Redigering!E75,"",(Redigering!E75))</f>
        <v/>
      </c>
      <c r="E84" s="6" t="str">
        <f>IF(""=Redigering!F75,"",(Redigering!F75))</f>
        <v/>
      </c>
      <c r="F84" s="6" t="str">
        <f>IF(""=Redigering!G75,"",(Redigering!G75))</f>
        <v/>
      </c>
      <c r="G84" s="6" t="str">
        <f>IF(""=Redigering!H75,"",(Redigering!H75))</f>
        <v/>
      </c>
      <c r="H84" s="6" t="str">
        <f>IF(""=Redigering!I75,"",(Redigering!I75))</f>
        <v/>
      </c>
      <c r="I84" s="6" t="str">
        <f>IF(""=Redigering!J75,"",(Redigering!J75))</f>
        <v/>
      </c>
      <c r="J84" s="241" t="str">
        <f t="shared" si="38"/>
        <v/>
      </c>
      <c r="K84" s="155" t="str">
        <f t="shared" si="39"/>
        <v/>
      </c>
      <c r="L84" s="235" t="str">
        <f t="shared" si="40"/>
        <v/>
      </c>
      <c r="M84" s="6" t="str">
        <f>IF(""=Redigering!K75,"",(Redigering!K75))</f>
        <v/>
      </c>
      <c r="N84" s="6" t="str">
        <f>IF(""=Redigering!L75,"",(Redigering!L75))</f>
        <v/>
      </c>
      <c r="O84" s="6" t="str">
        <f>IF(""=Redigering!M75,"",(Redigering!M75))</f>
        <v/>
      </c>
      <c r="P84" s="6" t="str">
        <f>IF(""=Redigering!N75,"",(Redigering!N75))</f>
        <v/>
      </c>
      <c r="Q84" s="6" t="str">
        <f>IF(""=Redigering!O75,"",(Redigering!O75))</f>
        <v/>
      </c>
      <c r="R84" s="6" t="str">
        <f>IF(""=Redigering!P75,"",(Redigering!P75))</f>
        <v/>
      </c>
      <c r="S84" s="6" t="str">
        <f>IF(""=Redigering!Q75,"",(Redigering!Q75))</f>
        <v/>
      </c>
      <c r="T84" s="6" t="str">
        <f>IF(""=Redigering!R75,"",(Redigering!R75))</f>
        <v/>
      </c>
      <c r="U84" s="6" t="str">
        <f>IF(""=Redigering!S75,"",(Redigering!S75))</f>
        <v/>
      </c>
      <c r="V84" s="6" t="str">
        <f>IF(""=Redigering!T75,"",(Redigering!T75))</f>
        <v/>
      </c>
      <c r="W84" s="6" t="str">
        <f>IF(""=Redigering!U75,"",(Redigering!U75))</f>
        <v/>
      </c>
      <c r="X84" s="6" t="str">
        <f>IF(""=Redigering!V75,"",(Redigering!V75))</f>
        <v/>
      </c>
      <c r="Y84" s="6" t="str">
        <f>IF(""=Redigering!W75,"",(Redigering!W75))</f>
        <v/>
      </c>
      <c r="Z84" s="6" t="str">
        <f>IF(""=Redigering!X75,"",(Redigering!X75))</f>
        <v/>
      </c>
      <c r="AC84" s="51" t="str">
        <f t="shared" si="41"/>
        <v/>
      </c>
      <c r="AD84" s="60" t="str">
        <f t="shared" si="42"/>
        <v/>
      </c>
      <c r="AE84" s="49" t="str">
        <f t="shared" si="43"/>
        <v/>
      </c>
      <c r="AF84" s="50" t="str">
        <f t="shared" si="44"/>
        <v/>
      </c>
      <c r="AG84" s="60" t="str">
        <f t="shared" si="45"/>
        <v/>
      </c>
      <c r="AH84" s="49" t="str">
        <f t="shared" si="46"/>
        <v/>
      </c>
      <c r="AI84" s="61" t="str">
        <f t="shared" si="47"/>
        <v/>
      </c>
      <c r="AJ84" s="60" t="str">
        <f t="shared" si="48"/>
        <v/>
      </c>
      <c r="AK84" s="49" t="str">
        <f t="shared" si="49"/>
        <v/>
      </c>
      <c r="AL84" s="61" t="str">
        <f t="shared" si="50"/>
        <v/>
      </c>
      <c r="AM84" s="60" t="str">
        <f t="shared" si="51"/>
        <v/>
      </c>
      <c r="AN84" s="49" t="str">
        <f t="shared" si="52"/>
        <v/>
      </c>
      <c r="AO84" s="61" t="str">
        <f t="shared" si="53"/>
        <v/>
      </c>
      <c r="AP84" s="60" t="str">
        <f t="shared" si="54"/>
        <v/>
      </c>
      <c r="AQ84" s="49" t="str">
        <f t="shared" si="55"/>
        <v/>
      </c>
      <c r="AR84" s="61" t="str">
        <f t="shared" si="56"/>
        <v/>
      </c>
      <c r="AS84" s="60" t="str">
        <f t="shared" si="57"/>
        <v/>
      </c>
      <c r="AT84" s="49" t="str">
        <f t="shared" si="58"/>
        <v/>
      </c>
      <c r="AU84" s="61" t="str">
        <f t="shared" si="59"/>
        <v/>
      </c>
      <c r="AV84" s="276" t="str">
        <f t="shared" si="60"/>
        <v/>
      </c>
      <c r="AW84" s="49" t="str">
        <f t="shared" si="61"/>
        <v/>
      </c>
      <c r="AX84" s="50" t="str">
        <f t="shared" si="62"/>
        <v/>
      </c>
      <c r="AY84" s="53" t="str">
        <f t="shared" si="63"/>
        <v/>
      </c>
      <c r="AZ84" s="49" t="str">
        <f t="shared" si="64"/>
        <v/>
      </c>
      <c r="BA84" s="50" t="str">
        <f t="shared" si="65"/>
        <v/>
      </c>
      <c r="BB84" s="53" t="str">
        <f t="shared" si="66"/>
        <v/>
      </c>
      <c r="BC84" s="49" t="str">
        <f t="shared" si="67"/>
        <v/>
      </c>
      <c r="BD84" s="61" t="str">
        <f t="shared" si="68"/>
        <v/>
      </c>
      <c r="BE84" s="53" t="str">
        <f t="shared" si="69"/>
        <v/>
      </c>
      <c r="BF84" s="49" t="str">
        <f t="shared" si="70"/>
        <v/>
      </c>
      <c r="BG84" s="61" t="str">
        <f t="shared" si="71"/>
        <v/>
      </c>
      <c r="BH84" s="53" t="str">
        <f t="shared" si="72"/>
        <v/>
      </c>
      <c r="BI84" s="49" t="str">
        <f t="shared" si="73"/>
        <v/>
      </c>
      <c r="BJ84" s="61" t="str">
        <f t="shared" si="74"/>
        <v/>
      </c>
    </row>
    <row r="85" spans="1:62" x14ac:dyDescent="0.25">
      <c r="A85" s="6">
        <f>IF(""=Redigering!A76,"",(Redigering!A76))</f>
        <v>75</v>
      </c>
      <c r="B85" s="6" t="str">
        <f>IF(""=Redigering!C76,"",(Redigering!C76))</f>
        <v/>
      </c>
      <c r="C85" s="137" t="str">
        <f>IF(""=Redigering!D76,"",(Redigering!D76))</f>
        <v/>
      </c>
      <c r="D85" s="6" t="str">
        <f>IF(""=Redigering!E76,"",(Redigering!E76))</f>
        <v/>
      </c>
      <c r="E85" s="6" t="str">
        <f>IF(""=Redigering!F76,"",(Redigering!F76))</f>
        <v/>
      </c>
      <c r="F85" s="6" t="str">
        <f>IF(""=Redigering!G76,"",(Redigering!G76))</f>
        <v/>
      </c>
      <c r="G85" s="6" t="str">
        <f>IF(""=Redigering!H76,"",(Redigering!H76))</f>
        <v/>
      </c>
      <c r="H85" s="6" t="str">
        <f>IF(""=Redigering!I76,"",(Redigering!I76))</f>
        <v/>
      </c>
      <c r="I85" s="6" t="str">
        <f>IF(""=Redigering!J76,"",(Redigering!J76))</f>
        <v/>
      </c>
      <c r="J85" s="241" t="str">
        <f t="shared" si="38"/>
        <v/>
      </c>
      <c r="K85" s="155" t="str">
        <f t="shared" si="39"/>
        <v/>
      </c>
      <c r="L85" s="235" t="str">
        <f t="shared" si="40"/>
        <v/>
      </c>
      <c r="M85" s="6" t="str">
        <f>IF(""=Redigering!K76,"",(Redigering!K76))</f>
        <v/>
      </c>
      <c r="N85" s="6" t="str">
        <f>IF(""=Redigering!L76,"",(Redigering!L76))</f>
        <v/>
      </c>
      <c r="O85" s="6" t="str">
        <f>IF(""=Redigering!M76,"",(Redigering!M76))</f>
        <v/>
      </c>
      <c r="P85" s="6" t="str">
        <f>IF(""=Redigering!N76,"",(Redigering!N76))</f>
        <v/>
      </c>
      <c r="Q85" s="6" t="str">
        <f>IF(""=Redigering!O76,"",(Redigering!O76))</f>
        <v/>
      </c>
      <c r="R85" s="6" t="str">
        <f>IF(""=Redigering!P76,"",(Redigering!P76))</f>
        <v/>
      </c>
      <c r="S85" s="6" t="str">
        <f>IF(""=Redigering!Q76,"",(Redigering!Q76))</f>
        <v/>
      </c>
      <c r="T85" s="6" t="str">
        <f>IF(""=Redigering!R76,"",(Redigering!R76))</f>
        <v/>
      </c>
      <c r="U85" s="6" t="str">
        <f>IF(""=Redigering!S76,"",(Redigering!S76))</f>
        <v/>
      </c>
      <c r="V85" s="6" t="str">
        <f>IF(""=Redigering!T76,"",(Redigering!T76))</f>
        <v/>
      </c>
      <c r="W85" s="6" t="str">
        <f>IF(""=Redigering!U76,"",(Redigering!U76))</f>
        <v/>
      </c>
      <c r="X85" s="6" t="str">
        <f>IF(""=Redigering!V76,"",(Redigering!V76))</f>
        <v/>
      </c>
      <c r="Y85" s="6" t="str">
        <f>IF(""=Redigering!W76,"",(Redigering!W76))</f>
        <v/>
      </c>
      <c r="Z85" s="6" t="str">
        <f>IF(""=Redigering!X76,"",(Redigering!X76))</f>
        <v/>
      </c>
      <c r="AC85" s="51" t="str">
        <f t="shared" si="41"/>
        <v/>
      </c>
      <c r="AD85" s="60" t="str">
        <f t="shared" si="42"/>
        <v/>
      </c>
      <c r="AE85" s="49" t="str">
        <f t="shared" si="43"/>
        <v/>
      </c>
      <c r="AF85" s="50" t="str">
        <f t="shared" si="44"/>
        <v/>
      </c>
      <c r="AG85" s="60" t="str">
        <f t="shared" si="45"/>
        <v/>
      </c>
      <c r="AH85" s="49" t="str">
        <f t="shared" si="46"/>
        <v/>
      </c>
      <c r="AI85" s="61" t="str">
        <f t="shared" si="47"/>
        <v/>
      </c>
      <c r="AJ85" s="60" t="str">
        <f t="shared" si="48"/>
        <v/>
      </c>
      <c r="AK85" s="49" t="str">
        <f t="shared" si="49"/>
        <v/>
      </c>
      <c r="AL85" s="61" t="str">
        <f t="shared" si="50"/>
        <v/>
      </c>
      <c r="AM85" s="60" t="str">
        <f t="shared" si="51"/>
        <v/>
      </c>
      <c r="AN85" s="49" t="str">
        <f t="shared" si="52"/>
        <v/>
      </c>
      <c r="AO85" s="61" t="str">
        <f t="shared" si="53"/>
        <v/>
      </c>
      <c r="AP85" s="60" t="str">
        <f t="shared" si="54"/>
        <v/>
      </c>
      <c r="AQ85" s="49" t="str">
        <f t="shared" si="55"/>
        <v/>
      </c>
      <c r="AR85" s="61" t="str">
        <f t="shared" si="56"/>
        <v/>
      </c>
      <c r="AS85" s="60" t="str">
        <f t="shared" si="57"/>
        <v/>
      </c>
      <c r="AT85" s="49" t="str">
        <f t="shared" si="58"/>
        <v/>
      </c>
      <c r="AU85" s="61" t="str">
        <f t="shared" si="59"/>
        <v/>
      </c>
      <c r="AV85" s="276" t="str">
        <f t="shared" si="60"/>
        <v/>
      </c>
      <c r="AW85" s="49" t="str">
        <f t="shared" si="61"/>
        <v/>
      </c>
      <c r="AX85" s="50" t="str">
        <f t="shared" si="62"/>
        <v/>
      </c>
      <c r="AY85" s="53" t="str">
        <f t="shared" si="63"/>
        <v/>
      </c>
      <c r="AZ85" s="49" t="str">
        <f t="shared" si="64"/>
        <v/>
      </c>
      <c r="BA85" s="50" t="str">
        <f t="shared" si="65"/>
        <v/>
      </c>
      <c r="BB85" s="53" t="str">
        <f t="shared" si="66"/>
        <v/>
      </c>
      <c r="BC85" s="49" t="str">
        <f t="shared" si="67"/>
        <v/>
      </c>
      <c r="BD85" s="61" t="str">
        <f t="shared" si="68"/>
        <v/>
      </c>
      <c r="BE85" s="53" t="str">
        <f t="shared" si="69"/>
        <v/>
      </c>
      <c r="BF85" s="49" t="str">
        <f t="shared" si="70"/>
        <v/>
      </c>
      <c r="BG85" s="61" t="str">
        <f t="shared" si="71"/>
        <v/>
      </c>
      <c r="BH85" s="53" t="str">
        <f t="shared" si="72"/>
        <v/>
      </c>
      <c r="BI85" s="49" t="str">
        <f t="shared" si="73"/>
        <v/>
      </c>
      <c r="BJ85" s="61" t="str">
        <f t="shared" si="74"/>
        <v/>
      </c>
    </row>
    <row r="86" spans="1:62" x14ac:dyDescent="0.25">
      <c r="A86" s="6">
        <f>IF(""=Redigering!A77,"",(Redigering!A77))</f>
        <v>76</v>
      </c>
      <c r="B86" s="6" t="str">
        <f>IF(""=Redigering!C77,"",(Redigering!C77))</f>
        <v/>
      </c>
      <c r="C86" s="137" t="str">
        <f>IF(""=Redigering!D77,"",(Redigering!D77))</f>
        <v/>
      </c>
      <c r="D86" s="6" t="str">
        <f>IF(""=Redigering!E77,"",(Redigering!E77))</f>
        <v/>
      </c>
      <c r="E86" s="6" t="str">
        <f>IF(""=Redigering!F77,"",(Redigering!F77))</f>
        <v/>
      </c>
      <c r="F86" s="6" t="str">
        <f>IF(""=Redigering!G77,"",(Redigering!G77))</f>
        <v/>
      </c>
      <c r="G86" s="6" t="str">
        <f>IF(""=Redigering!H77,"",(Redigering!H77))</f>
        <v/>
      </c>
      <c r="H86" s="6" t="str">
        <f>IF(""=Redigering!I77,"",(Redigering!I77))</f>
        <v/>
      </c>
      <c r="I86" s="6" t="str">
        <f>IF(""=Redigering!J77,"",(Redigering!J77))</f>
        <v/>
      </c>
      <c r="J86" s="154"/>
      <c r="K86" s="155" t="str">
        <f t="shared" si="39"/>
        <v/>
      </c>
      <c r="L86" s="235" t="str">
        <f t="shared" si="40"/>
        <v/>
      </c>
      <c r="M86" s="6" t="str">
        <f>IF(""=Redigering!K77,"",(Redigering!K77))</f>
        <v/>
      </c>
      <c r="N86" s="6" t="str">
        <f>IF(""=Redigering!L77,"",(Redigering!L77))</f>
        <v/>
      </c>
      <c r="O86" s="6" t="str">
        <f>IF(""=Redigering!M77,"",(Redigering!M77))</f>
        <v/>
      </c>
      <c r="P86" s="6" t="str">
        <f>IF(""=Redigering!N77,"",(Redigering!N77))</f>
        <v/>
      </c>
      <c r="Q86" s="6" t="str">
        <f>IF(""=Redigering!O77,"",(Redigering!O77))</f>
        <v/>
      </c>
      <c r="R86" s="6" t="str">
        <f>IF(""=Redigering!P77,"",(Redigering!P77))</f>
        <v/>
      </c>
      <c r="S86" s="6" t="str">
        <f>IF(""=Redigering!Q77,"",(Redigering!Q77))</f>
        <v/>
      </c>
      <c r="T86" s="6" t="str">
        <f>IF(""=Redigering!R77,"",(Redigering!R77))</f>
        <v/>
      </c>
      <c r="U86" s="6" t="str">
        <f>IF(""=Redigering!S77,"",(Redigering!S77))</f>
        <v/>
      </c>
      <c r="V86" s="6" t="str">
        <f>IF(""=Redigering!T77,"",(Redigering!T77))</f>
        <v/>
      </c>
      <c r="W86" s="6" t="str">
        <f>IF(""=Redigering!U77,"",(Redigering!U77))</f>
        <v/>
      </c>
      <c r="X86" s="6" t="str">
        <f>IF(""=Redigering!V77,"",(Redigering!V77))</f>
        <v/>
      </c>
      <c r="Y86" s="6" t="str">
        <f>IF(""=Redigering!W77,"",(Redigering!W77))</f>
        <v/>
      </c>
      <c r="Z86" s="6" t="str">
        <f>IF(""=Redigering!X77,"",(Redigering!X77))</f>
        <v/>
      </c>
      <c r="AC86" s="51" t="str">
        <f t="shared" si="41"/>
        <v/>
      </c>
      <c r="AD86" s="60" t="str">
        <f t="shared" si="42"/>
        <v/>
      </c>
      <c r="AE86" s="49" t="str">
        <f t="shared" si="43"/>
        <v/>
      </c>
      <c r="AF86" s="50" t="str">
        <f t="shared" si="44"/>
        <v/>
      </c>
      <c r="AG86" s="60" t="str">
        <f t="shared" si="45"/>
        <v/>
      </c>
      <c r="AH86" s="49" t="str">
        <f t="shared" si="46"/>
        <v/>
      </c>
      <c r="AI86" s="61" t="str">
        <f t="shared" si="47"/>
        <v/>
      </c>
      <c r="AJ86" s="60" t="str">
        <f t="shared" si="48"/>
        <v/>
      </c>
      <c r="AK86" s="49" t="str">
        <f t="shared" si="49"/>
        <v/>
      </c>
      <c r="AL86" s="61" t="str">
        <f t="shared" si="50"/>
        <v/>
      </c>
      <c r="AM86" s="60" t="str">
        <f t="shared" si="51"/>
        <v/>
      </c>
      <c r="AN86" s="49" t="str">
        <f t="shared" si="52"/>
        <v/>
      </c>
      <c r="AO86" s="61" t="str">
        <f t="shared" si="53"/>
        <v/>
      </c>
      <c r="AP86" s="60" t="str">
        <f t="shared" si="54"/>
        <v/>
      </c>
      <c r="AQ86" s="49" t="str">
        <f t="shared" si="55"/>
        <v/>
      </c>
      <c r="AR86" s="61" t="str">
        <f t="shared" si="56"/>
        <v/>
      </c>
      <c r="AS86" s="60" t="str">
        <f t="shared" si="57"/>
        <v/>
      </c>
      <c r="AT86" s="49" t="str">
        <f t="shared" si="58"/>
        <v/>
      </c>
      <c r="AU86" s="61" t="str">
        <f t="shared" si="59"/>
        <v/>
      </c>
      <c r="AV86" s="276" t="str">
        <f t="shared" si="60"/>
        <v/>
      </c>
      <c r="AW86" s="49" t="str">
        <f t="shared" si="61"/>
        <v/>
      </c>
      <c r="AX86" s="50" t="str">
        <f t="shared" si="62"/>
        <v/>
      </c>
      <c r="AY86" s="53" t="str">
        <f t="shared" si="63"/>
        <v/>
      </c>
      <c r="AZ86" s="49" t="str">
        <f t="shared" si="64"/>
        <v/>
      </c>
      <c r="BA86" s="50" t="str">
        <f t="shared" si="65"/>
        <v/>
      </c>
      <c r="BB86" s="53" t="str">
        <f t="shared" si="66"/>
        <v/>
      </c>
      <c r="BC86" s="49" t="str">
        <f t="shared" si="67"/>
        <v/>
      </c>
      <c r="BD86" s="61" t="str">
        <f t="shared" si="68"/>
        <v/>
      </c>
      <c r="BE86" s="53" t="str">
        <f t="shared" si="69"/>
        <v/>
      </c>
      <c r="BF86" s="49" t="str">
        <f t="shared" si="70"/>
        <v/>
      </c>
      <c r="BG86" s="61" t="str">
        <f t="shared" si="71"/>
        <v/>
      </c>
      <c r="BH86" s="53" t="str">
        <f t="shared" si="72"/>
        <v/>
      </c>
      <c r="BI86" s="49" t="str">
        <f t="shared" si="73"/>
        <v/>
      </c>
      <c r="BJ86" s="61" t="str">
        <f t="shared" si="74"/>
        <v/>
      </c>
    </row>
    <row r="87" spans="1:62" x14ac:dyDescent="0.25">
      <c r="A87" s="6">
        <f>IF(""=Redigering!A78,"",(Redigering!A78))</f>
        <v>77</v>
      </c>
      <c r="B87" s="6" t="str">
        <f>IF(""=Redigering!C78,"",(Redigering!C78))</f>
        <v/>
      </c>
      <c r="C87" s="137" t="str">
        <f>IF(""=Redigering!D78,"",(Redigering!D78))</f>
        <v/>
      </c>
      <c r="D87" s="6" t="str">
        <f>IF(""=Redigering!E78,"",(Redigering!E78))</f>
        <v/>
      </c>
      <c r="E87" s="6" t="str">
        <f>IF(""=Redigering!F78,"",(Redigering!F78))</f>
        <v/>
      </c>
      <c r="F87" s="6" t="str">
        <f>IF(""=Redigering!G78,"",(Redigering!G78))</f>
        <v/>
      </c>
      <c r="G87" s="6" t="str">
        <f>IF(""=Redigering!H78,"",(Redigering!H78))</f>
        <v/>
      </c>
      <c r="H87" s="6" t="str">
        <f>IF(""=Redigering!I78,"",(Redigering!I78))</f>
        <v/>
      </c>
      <c r="I87" s="6" t="str">
        <f>IF(""=Redigering!J78,"",(Redigering!J78))</f>
        <v/>
      </c>
      <c r="J87" s="154"/>
      <c r="K87" s="155" t="str">
        <f t="shared" si="39"/>
        <v/>
      </c>
      <c r="L87" s="235" t="str">
        <f t="shared" si="40"/>
        <v/>
      </c>
      <c r="M87" s="6" t="str">
        <f>IF(""=Redigering!K78,"",(Redigering!K78))</f>
        <v/>
      </c>
      <c r="N87" s="6" t="str">
        <f>IF(""=Redigering!L78,"",(Redigering!L78))</f>
        <v/>
      </c>
      <c r="O87" s="6" t="str">
        <f>IF(""=Redigering!M78,"",(Redigering!M78))</f>
        <v/>
      </c>
      <c r="P87" s="6" t="str">
        <f>IF(""=Redigering!N78,"",(Redigering!N78))</f>
        <v/>
      </c>
      <c r="Q87" s="6" t="str">
        <f>IF(""=Redigering!O78,"",(Redigering!O78))</f>
        <v/>
      </c>
      <c r="R87" s="6" t="str">
        <f>IF(""=Redigering!P78,"",(Redigering!P78))</f>
        <v/>
      </c>
      <c r="S87" s="6" t="str">
        <f>IF(""=Redigering!Q78,"",(Redigering!Q78))</f>
        <v/>
      </c>
      <c r="T87" s="6" t="str">
        <f>IF(""=Redigering!R78,"",(Redigering!R78))</f>
        <v/>
      </c>
      <c r="U87" s="6" t="str">
        <f>IF(""=Redigering!S78,"",(Redigering!S78))</f>
        <v/>
      </c>
      <c r="V87" s="6" t="str">
        <f>IF(""=Redigering!T78,"",(Redigering!T78))</f>
        <v/>
      </c>
      <c r="W87" s="6" t="str">
        <f>IF(""=Redigering!U78,"",(Redigering!U78))</f>
        <v/>
      </c>
      <c r="X87" s="6" t="str">
        <f>IF(""=Redigering!V78,"",(Redigering!V78))</f>
        <v/>
      </c>
      <c r="Y87" s="6" t="str">
        <f>IF(""=Redigering!W78,"",(Redigering!W78))</f>
        <v/>
      </c>
      <c r="Z87" s="6" t="str">
        <f>IF(""=Redigering!X78,"",(Redigering!X78))</f>
        <v/>
      </c>
      <c r="AC87" s="51" t="str">
        <f t="shared" si="41"/>
        <v/>
      </c>
      <c r="AD87" s="60" t="str">
        <f t="shared" si="42"/>
        <v/>
      </c>
      <c r="AE87" s="49" t="str">
        <f t="shared" si="43"/>
        <v/>
      </c>
      <c r="AF87" s="50" t="str">
        <f t="shared" si="44"/>
        <v/>
      </c>
      <c r="AG87" s="60" t="str">
        <f t="shared" si="45"/>
        <v/>
      </c>
      <c r="AH87" s="49" t="str">
        <f t="shared" si="46"/>
        <v/>
      </c>
      <c r="AI87" s="61" t="str">
        <f t="shared" si="47"/>
        <v/>
      </c>
      <c r="AJ87" s="60" t="str">
        <f t="shared" si="48"/>
        <v/>
      </c>
      <c r="AK87" s="49" t="str">
        <f t="shared" si="49"/>
        <v/>
      </c>
      <c r="AL87" s="61" t="str">
        <f t="shared" si="50"/>
        <v/>
      </c>
      <c r="AM87" s="60" t="str">
        <f t="shared" si="51"/>
        <v/>
      </c>
      <c r="AN87" s="49" t="str">
        <f t="shared" si="52"/>
        <v/>
      </c>
      <c r="AO87" s="61" t="str">
        <f t="shared" si="53"/>
        <v/>
      </c>
      <c r="AP87" s="60" t="str">
        <f t="shared" si="54"/>
        <v/>
      </c>
      <c r="AQ87" s="49" t="str">
        <f t="shared" si="55"/>
        <v/>
      </c>
      <c r="AR87" s="61" t="str">
        <f t="shared" si="56"/>
        <v/>
      </c>
      <c r="AS87" s="60" t="str">
        <f t="shared" si="57"/>
        <v/>
      </c>
      <c r="AT87" s="49" t="str">
        <f t="shared" si="58"/>
        <v/>
      </c>
      <c r="AU87" s="61" t="str">
        <f t="shared" si="59"/>
        <v/>
      </c>
      <c r="AV87" s="276" t="str">
        <f t="shared" si="60"/>
        <v/>
      </c>
      <c r="AW87" s="49" t="str">
        <f t="shared" si="61"/>
        <v/>
      </c>
      <c r="AX87" s="50" t="str">
        <f t="shared" si="62"/>
        <v/>
      </c>
      <c r="AY87" s="53" t="str">
        <f t="shared" si="63"/>
        <v/>
      </c>
      <c r="AZ87" s="49" t="str">
        <f t="shared" si="64"/>
        <v/>
      </c>
      <c r="BA87" s="50" t="str">
        <f t="shared" si="65"/>
        <v/>
      </c>
      <c r="BB87" s="53" t="str">
        <f t="shared" si="66"/>
        <v/>
      </c>
      <c r="BC87" s="49" t="str">
        <f t="shared" si="67"/>
        <v/>
      </c>
      <c r="BD87" s="61" t="str">
        <f t="shared" si="68"/>
        <v/>
      </c>
      <c r="BE87" s="53" t="str">
        <f t="shared" si="69"/>
        <v/>
      </c>
      <c r="BF87" s="49" t="str">
        <f t="shared" si="70"/>
        <v/>
      </c>
      <c r="BG87" s="61" t="str">
        <f t="shared" si="71"/>
        <v/>
      </c>
      <c r="BH87" s="53" t="str">
        <f t="shared" si="72"/>
        <v/>
      </c>
      <c r="BI87" s="49" t="str">
        <f t="shared" si="73"/>
        <v/>
      </c>
      <c r="BJ87" s="61" t="str">
        <f t="shared" si="74"/>
        <v/>
      </c>
    </row>
    <row r="88" spans="1:62" x14ac:dyDescent="0.25">
      <c r="A88" s="6">
        <f>IF(""=Redigering!A79,"",(Redigering!A79))</f>
        <v>78</v>
      </c>
      <c r="B88" s="6" t="str">
        <f>IF(""=Redigering!C79,"",(Redigering!C79))</f>
        <v/>
      </c>
      <c r="C88" s="137" t="str">
        <f>IF(""=Redigering!D79,"",(Redigering!D79))</f>
        <v/>
      </c>
      <c r="D88" s="6" t="str">
        <f>IF(""=Redigering!E79,"",(Redigering!E79))</f>
        <v/>
      </c>
      <c r="E88" s="6" t="str">
        <f>IF(""=Redigering!F79,"",(Redigering!F79))</f>
        <v/>
      </c>
      <c r="F88" s="6" t="str">
        <f>IF(""=Redigering!G79,"",(Redigering!G79))</f>
        <v/>
      </c>
      <c r="G88" s="6" t="str">
        <f>IF(""=Redigering!H79,"",(Redigering!H79))</f>
        <v/>
      </c>
      <c r="H88" s="6" t="str">
        <f>IF(""=Redigering!I79,"",(Redigering!I79))</f>
        <v/>
      </c>
      <c r="I88" s="6" t="str">
        <f>IF(""=Redigering!J79,"",(Redigering!J79))</f>
        <v/>
      </c>
      <c r="J88" s="154"/>
      <c r="K88" s="155" t="str">
        <f t="shared" si="39"/>
        <v/>
      </c>
      <c r="L88" s="235" t="str">
        <f t="shared" si="40"/>
        <v/>
      </c>
      <c r="M88" s="6" t="str">
        <f>IF(""=Redigering!K79,"",(Redigering!K79))</f>
        <v/>
      </c>
      <c r="N88" s="6" t="str">
        <f>IF(""=Redigering!L79,"",(Redigering!L79))</f>
        <v/>
      </c>
      <c r="O88" s="6" t="str">
        <f>IF(""=Redigering!M79,"",(Redigering!M79))</f>
        <v/>
      </c>
      <c r="P88" s="6" t="str">
        <f>IF(""=Redigering!N79,"",(Redigering!N79))</f>
        <v/>
      </c>
      <c r="Q88" s="6" t="str">
        <f>IF(""=Redigering!O79,"",(Redigering!O79))</f>
        <v/>
      </c>
      <c r="R88" s="6" t="str">
        <f>IF(""=Redigering!P79,"",(Redigering!P79))</f>
        <v/>
      </c>
      <c r="S88" s="6" t="str">
        <f>IF(""=Redigering!Q79,"",(Redigering!Q79))</f>
        <v/>
      </c>
      <c r="T88" s="6" t="str">
        <f>IF(""=Redigering!R79,"",(Redigering!R79))</f>
        <v/>
      </c>
      <c r="U88" s="6" t="str">
        <f>IF(""=Redigering!S79,"",(Redigering!S79))</f>
        <v/>
      </c>
      <c r="V88" s="6" t="str">
        <f>IF(""=Redigering!T79,"",(Redigering!T79))</f>
        <v/>
      </c>
      <c r="W88" s="6" t="str">
        <f>IF(""=Redigering!U79,"",(Redigering!U79))</f>
        <v/>
      </c>
      <c r="X88" s="6" t="str">
        <f>IF(""=Redigering!V79,"",(Redigering!V79))</f>
        <v/>
      </c>
      <c r="Y88" s="6" t="str">
        <f>IF(""=Redigering!W79,"",(Redigering!W79))</f>
        <v/>
      </c>
      <c r="Z88" s="6" t="str">
        <f>IF(""=Redigering!X79,"",(Redigering!X79))</f>
        <v/>
      </c>
      <c r="AC88" s="51" t="str">
        <f t="shared" si="41"/>
        <v/>
      </c>
      <c r="AD88" s="60" t="str">
        <f t="shared" si="42"/>
        <v/>
      </c>
      <c r="AE88" s="49" t="str">
        <f t="shared" si="43"/>
        <v/>
      </c>
      <c r="AF88" s="50" t="str">
        <f t="shared" si="44"/>
        <v/>
      </c>
      <c r="AG88" s="60" t="str">
        <f t="shared" si="45"/>
        <v/>
      </c>
      <c r="AH88" s="49" t="str">
        <f t="shared" si="46"/>
        <v/>
      </c>
      <c r="AI88" s="61" t="str">
        <f t="shared" si="47"/>
        <v/>
      </c>
      <c r="AJ88" s="60" t="str">
        <f t="shared" si="48"/>
        <v/>
      </c>
      <c r="AK88" s="49" t="str">
        <f t="shared" si="49"/>
        <v/>
      </c>
      <c r="AL88" s="61" t="str">
        <f t="shared" si="50"/>
        <v/>
      </c>
      <c r="AM88" s="60" t="str">
        <f t="shared" si="51"/>
        <v/>
      </c>
      <c r="AN88" s="49" t="str">
        <f t="shared" si="52"/>
        <v/>
      </c>
      <c r="AO88" s="61" t="str">
        <f t="shared" si="53"/>
        <v/>
      </c>
      <c r="AP88" s="60" t="str">
        <f t="shared" si="54"/>
        <v/>
      </c>
      <c r="AQ88" s="49" t="str">
        <f t="shared" si="55"/>
        <v/>
      </c>
      <c r="AR88" s="61" t="str">
        <f t="shared" si="56"/>
        <v/>
      </c>
      <c r="AS88" s="60" t="str">
        <f t="shared" si="57"/>
        <v/>
      </c>
      <c r="AT88" s="49" t="str">
        <f t="shared" si="58"/>
        <v/>
      </c>
      <c r="AU88" s="61" t="str">
        <f t="shared" si="59"/>
        <v/>
      </c>
      <c r="AV88" s="276" t="str">
        <f t="shared" si="60"/>
        <v/>
      </c>
      <c r="AW88" s="49" t="str">
        <f t="shared" si="61"/>
        <v/>
      </c>
      <c r="AX88" s="50" t="str">
        <f t="shared" si="62"/>
        <v/>
      </c>
      <c r="AY88" s="53" t="str">
        <f t="shared" si="63"/>
        <v/>
      </c>
      <c r="AZ88" s="49" t="str">
        <f t="shared" si="64"/>
        <v/>
      </c>
      <c r="BA88" s="50" t="str">
        <f t="shared" si="65"/>
        <v/>
      </c>
      <c r="BB88" s="53" t="str">
        <f t="shared" si="66"/>
        <v/>
      </c>
      <c r="BC88" s="49" t="str">
        <f t="shared" si="67"/>
        <v/>
      </c>
      <c r="BD88" s="61" t="str">
        <f t="shared" si="68"/>
        <v/>
      </c>
      <c r="BE88" s="53" t="str">
        <f t="shared" si="69"/>
        <v/>
      </c>
      <c r="BF88" s="49" t="str">
        <f t="shared" si="70"/>
        <v/>
      </c>
      <c r="BG88" s="61" t="str">
        <f t="shared" si="71"/>
        <v/>
      </c>
      <c r="BH88" s="53" t="str">
        <f t="shared" si="72"/>
        <v/>
      </c>
      <c r="BI88" s="49" t="str">
        <f t="shared" si="73"/>
        <v/>
      </c>
      <c r="BJ88" s="61" t="str">
        <f t="shared" si="74"/>
        <v/>
      </c>
    </row>
    <row r="89" spans="1:62" x14ac:dyDescent="0.25">
      <c r="A89" s="6" t="str">
        <f>IF(""=Redigering!A80,"",(Redigering!A80))</f>
        <v/>
      </c>
      <c r="B89" s="6" t="str">
        <f>IF(""=Redigering!C80,"",(Redigering!C80))</f>
        <v/>
      </c>
      <c r="C89" s="137" t="str">
        <f>IF(""=Redigering!D80,"",(Redigering!D80))</f>
        <v/>
      </c>
      <c r="D89" s="6" t="str">
        <f>IF(""=Redigering!E80,"",(Redigering!E80))</f>
        <v/>
      </c>
      <c r="E89" s="6" t="str">
        <f>IF(""=Redigering!F80,"",(Redigering!F80))</f>
        <v/>
      </c>
      <c r="F89" s="6" t="str">
        <f>IF(""=Redigering!G80,"",(Redigering!G80))</f>
        <v/>
      </c>
      <c r="G89" s="6" t="str">
        <f>IF(""=Redigering!H80,"",(Redigering!H80))</f>
        <v/>
      </c>
      <c r="H89" s="6" t="str">
        <f>IF(""=Redigering!I80,"",(Redigering!I80))</f>
        <v/>
      </c>
      <c r="I89" s="6" t="str">
        <f>IF(""=Redigering!J80,"",(Redigering!J80))</f>
        <v/>
      </c>
      <c r="J89" s="154"/>
      <c r="K89" s="155" t="str">
        <f t="shared" si="39"/>
        <v/>
      </c>
      <c r="L89" s="235" t="str">
        <f t="shared" si="40"/>
        <v/>
      </c>
      <c r="M89" s="6" t="str">
        <f>IF(""=Redigering!K80,"",(Redigering!K80))</f>
        <v/>
      </c>
      <c r="N89" s="6" t="str">
        <f>IF(""=Redigering!L80,"",(Redigering!L80))</f>
        <v/>
      </c>
      <c r="O89" s="6" t="str">
        <f>IF(""=Redigering!M80,"",(Redigering!M80))</f>
        <v/>
      </c>
      <c r="P89" s="6" t="str">
        <f>IF(""=Redigering!N80,"",(Redigering!N80))</f>
        <v/>
      </c>
      <c r="Q89" s="6" t="str">
        <f>IF(""=Redigering!O80,"",(Redigering!O80))</f>
        <v/>
      </c>
      <c r="R89" s="6" t="str">
        <f>IF(""=Redigering!P80,"",(Redigering!P80))</f>
        <v/>
      </c>
      <c r="S89" s="6" t="str">
        <f>IF(""=Redigering!Q80,"",(Redigering!Q80))</f>
        <v/>
      </c>
      <c r="T89" s="6" t="str">
        <f>IF(""=Redigering!R80,"",(Redigering!R80))</f>
        <v/>
      </c>
      <c r="U89" s="6" t="str">
        <f>IF(""=Redigering!S80,"",(Redigering!S80))</f>
        <v/>
      </c>
      <c r="V89" s="6" t="str">
        <f>IF(""=Redigering!T80,"",(Redigering!T80))</f>
        <v/>
      </c>
      <c r="W89" s="6" t="str">
        <f>IF(""=Redigering!U80,"",(Redigering!U80))</f>
        <v/>
      </c>
      <c r="X89" s="6" t="str">
        <f>IF(""=Redigering!V80,"",(Redigering!V80))</f>
        <v/>
      </c>
      <c r="Y89" s="6" t="str">
        <f>IF(""=Redigering!W80,"",(Redigering!W80))</f>
        <v/>
      </c>
      <c r="Z89" s="6" t="str">
        <f>IF(""=Redigering!X80,"",(Redigering!X80))</f>
        <v/>
      </c>
      <c r="AC89" s="51" t="str">
        <f t="shared" si="41"/>
        <v/>
      </c>
      <c r="AD89" s="60" t="str">
        <f t="shared" si="42"/>
        <v/>
      </c>
      <c r="AE89" s="49" t="str">
        <f t="shared" si="43"/>
        <v/>
      </c>
      <c r="AF89" s="50" t="str">
        <f t="shared" si="44"/>
        <v/>
      </c>
      <c r="AG89" s="60" t="str">
        <f t="shared" si="45"/>
        <v/>
      </c>
      <c r="AH89" s="49" t="str">
        <f t="shared" si="46"/>
        <v/>
      </c>
      <c r="AI89" s="61" t="str">
        <f t="shared" si="47"/>
        <v/>
      </c>
      <c r="AJ89" s="60" t="str">
        <f t="shared" si="48"/>
        <v/>
      </c>
      <c r="AK89" s="49" t="str">
        <f t="shared" si="49"/>
        <v/>
      </c>
      <c r="AL89" s="61" t="str">
        <f t="shared" si="50"/>
        <v/>
      </c>
      <c r="AM89" s="60" t="str">
        <f t="shared" si="51"/>
        <v/>
      </c>
      <c r="AN89" s="49" t="str">
        <f t="shared" si="52"/>
        <v/>
      </c>
      <c r="AO89" s="61" t="str">
        <f t="shared" si="53"/>
        <v/>
      </c>
      <c r="AP89" s="60" t="str">
        <f t="shared" si="54"/>
        <v/>
      </c>
      <c r="AQ89" s="49" t="str">
        <f t="shared" si="55"/>
        <v/>
      </c>
      <c r="AR89" s="61" t="str">
        <f t="shared" si="56"/>
        <v/>
      </c>
      <c r="AS89" s="60" t="str">
        <f t="shared" si="57"/>
        <v/>
      </c>
      <c r="AT89" s="49" t="str">
        <f t="shared" si="58"/>
        <v/>
      </c>
      <c r="AU89" s="61" t="str">
        <f t="shared" si="59"/>
        <v/>
      </c>
      <c r="AV89" s="276" t="str">
        <f t="shared" si="60"/>
        <v/>
      </c>
      <c r="AW89" s="49" t="str">
        <f t="shared" si="61"/>
        <v/>
      </c>
      <c r="AX89" s="50" t="str">
        <f t="shared" si="62"/>
        <v/>
      </c>
      <c r="AY89" s="53" t="str">
        <f t="shared" si="63"/>
        <v/>
      </c>
      <c r="AZ89" s="49" t="str">
        <f t="shared" si="64"/>
        <v/>
      </c>
      <c r="BA89" s="50" t="str">
        <f t="shared" si="65"/>
        <v/>
      </c>
      <c r="BB89" s="53" t="str">
        <f t="shared" si="66"/>
        <v/>
      </c>
      <c r="BC89" s="49" t="str">
        <f t="shared" si="67"/>
        <v/>
      </c>
      <c r="BD89" s="61" t="str">
        <f t="shared" si="68"/>
        <v/>
      </c>
      <c r="BE89" s="53" t="str">
        <f t="shared" si="69"/>
        <v/>
      </c>
      <c r="BF89" s="49" t="str">
        <f t="shared" si="70"/>
        <v/>
      </c>
      <c r="BG89" s="61" t="str">
        <f t="shared" si="71"/>
        <v/>
      </c>
      <c r="BH89" s="53" t="str">
        <f t="shared" si="72"/>
        <v/>
      </c>
      <c r="BI89" s="49" t="str">
        <f t="shared" si="73"/>
        <v/>
      </c>
      <c r="BJ89" s="61" t="str">
        <f t="shared" si="74"/>
        <v/>
      </c>
    </row>
    <row r="90" spans="1:62" x14ac:dyDescent="0.25">
      <c r="A90" s="6" t="str">
        <f>IF(""=Redigering!A81,"",(Redigering!A81))</f>
        <v/>
      </c>
      <c r="B90" s="6" t="str">
        <f>IF(""=Redigering!C81,"",(Redigering!C81))</f>
        <v/>
      </c>
      <c r="C90" s="137" t="str">
        <f>IF(""=Redigering!D81,"",(Redigering!D81))</f>
        <v/>
      </c>
      <c r="D90" s="6" t="str">
        <f>IF(""=Redigering!E81,"",(Redigering!E81))</f>
        <v/>
      </c>
      <c r="E90" s="6" t="str">
        <f>IF(""=Redigering!F81,"",(Redigering!F81))</f>
        <v/>
      </c>
      <c r="F90" s="6" t="str">
        <f>IF(""=Redigering!G81,"",(Redigering!G81))</f>
        <v/>
      </c>
      <c r="G90" s="6" t="str">
        <f>IF(""=Redigering!H81,"",(Redigering!H81))</f>
        <v/>
      </c>
      <c r="H90" s="6" t="str">
        <f>IF(""=Redigering!I81,"",(Redigering!I81))</f>
        <v/>
      </c>
      <c r="I90" s="6" t="str">
        <f>IF(""=Redigering!J81,"",(Redigering!J81))</f>
        <v/>
      </c>
      <c r="J90" s="154"/>
      <c r="K90" s="155" t="str">
        <f t="shared" si="39"/>
        <v/>
      </c>
      <c r="L90" s="235" t="str">
        <f t="shared" si="40"/>
        <v/>
      </c>
      <c r="M90" s="6" t="str">
        <f>IF(""=Redigering!K81,"",(Redigering!K81))</f>
        <v/>
      </c>
      <c r="N90" s="6" t="str">
        <f>IF(""=Redigering!L81,"",(Redigering!L81))</f>
        <v/>
      </c>
      <c r="O90" s="6" t="str">
        <f>IF(""=Redigering!M81,"",(Redigering!M81))</f>
        <v/>
      </c>
      <c r="P90" s="6" t="str">
        <f>IF(""=Redigering!N81,"",(Redigering!N81))</f>
        <v/>
      </c>
      <c r="Q90" s="6" t="str">
        <f>IF(""=Redigering!O81,"",(Redigering!O81))</f>
        <v/>
      </c>
      <c r="R90" s="6" t="str">
        <f>IF(""=Redigering!P81,"",(Redigering!P81))</f>
        <v/>
      </c>
      <c r="S90" s="6" t="str">
        <f>IF(""=Redigering!Q81,"",(Redigering!Q81))</f>
        <v/>
      </c>
      <c r="T90" s="6" t="str">
        <f>IF(""=Redigering!R81,"",(Redigering!R81))</f>
        <v/>
      </c>
      <c r="U90" s="6" t="str">
        <f>IF(""=Redigering!S81,"",(Redigering!S81))</f>
        <v/>
      </c>
      <c r="V90" s="6" t="str">
        <f>IF(""=Redigering!T81,"",(Redigering!T81))</f>
        <v/>
      </c>
      <c r="W90" s="6" t="str">
        <f>IF(""=Redigering!U81,"",(Redigering!U81))</f>
        <v/>
      </c>
      <c r="X90" s="6" t="str">
        <f>IF(""=Redigering!V81,"",(Redigering!V81))</f>
        <v/>
      </c>
      <c r="Y90" s="6" t="str">
        <f>IF(""=Redigering!W81,"",(Redigering!W81))</f>
        <v/>
      </c>
      <c r="Z90" s="6" t="str">
        <f>IF(""=Redigering!X81,"",(Redigering!X81))</f>
        <v/>
      </c>
      <c r="AC90" s="51" t="str">
        <f t="shared" si="41"/>
        <v/>
      </c>
      <c r="AD90" s="60" t="str">
        <f t="shared" si="42"/>
        <v/>
      </c>
      <c r="AE90" s="49" t="str">
        <f t="shared" si="43"/>
        <v/>
      </c>
      <c r="AF90" s="50" t="str">
        <f t="shared" si="44"/>
        <v/>
      </c>
      <c r="AG90" s="60" t="str">
        <f t="shared" si="45"/>
        <v/>
      </c>
      <c r="AH90" s="49" t="str">
        <f t="shared" si="46"/>
        <v/>
      </c>
      <c r="AI90" s="61" t="str">
        <f t="shared" si="47"/>
        <v/>
      </c>
      <c r="AJ90" s="60" t="str">
        <f t="shared" si="48"/>
        <v/>
      </c>
      <c r="AK90" s="49" t="str">
        <f t="shared" si="49"/>
        <v/>
      </c>
      <c r="AL90" s="61" t="str">
        <f t="shared" si="50"/>
        <v/>
      </c>
      <c r="AM90" s="60" t="str">
        <f t="shared" si="51"/>
        <v/>
      </c>
      <c r="AN90" s="49" t="str">
        <f t="shared" si="52"/>
        <v/>
      </c>
      <c r="AO90" s="61" t="str">
        <f t="shared" si="53"/>
        <v/>
      </c>
      <c r="AP90" s="60" t="str">
        <f t="shared" si="54"/>
        <v/>
      </c>
      <c r="AQ90" s="49" t="str">
        <f t="shared" si="55"/>
        <v/>
      </c>
      <c r="AR90" s="61" t="str">
        <f t="shared" si="56"/>
        <v/>
      </c>
      <c r="AS90" s="60" t="str">
        <f t="shared" si="57"/>
        <v/>
      </c>
      <c r="AT90" s="49" t="str">
        <f t="shared" si="58"/>
        <v/>
      </c>
      <c r="AU90" s="61" t="str">
        <f t="shared" si="59"/>
        <v/>
      </c>
      <c r="AV90" s="276" t="str">
        <f t="shared" si="60"/>
        <v/>
      </c>
      <c r="AW90" s="49" t="str">
        <f t="shared" si="61"/>
        <v/>
      </c>
      <c r="AX90" s="50" t="str">
        <f t="shared" si="62"/>
        <v/>
      </c>
      <c r="AY90" s="53" t="str">
        <f t="shared" si="63"/>
        <v/>
      </c>
      <c r="AZ90" s="49" t="str">
        <f t="shared" si="64"/>
        <v/>
      </c>
      <c r="BA90" s="50" t="str">
        <f t="shared" si="65"/>
        <v/>
      </c>
      <c r="BB90" s="53" t="str">
        <f t="shared" si="66"/>
        <v/>
      </c>
      <c r="BC90" s="49" t="str">
        <f t="shared" si="67"/>
        <v/>
      </c>
      <c r="BD90" s="61" t="str">
        <f t="shared" si="68"/>
        <v/>
      </c>
      <c r="BE90" s="53" t="str">
        <f t="shared" si="69"/>
        <v/>
      </c>
      <c r="BF90" s="49" t="str">
        <f t="shared" si="70"/>
        <v/>
      </c>
      <c r="BG90" s="61" t="str">
        <f t="shared" si="71"/>
        <v/>
      </c>
      <c r="BH90" s="53" t="str">
        <f t="shared" si="72"/>
        <v/>
      </c>
      <c r="BI90" s="49" t="str">
        <f t="shared" si="73"/>
        <v/>
      </c>
      <c r="BJ90" s="61" t="str">
        <f t="shared" si="74"/>
        <v/>
      </c>
    </row>
    <row r="91" spans="1:62" x14ac:dyDescent="0.25">
      <c r="A91" s="6" t="str">
        <f>IF(""=Redigering!A82,"",(Redigering!A82))</f>
        <v/>
      </c>
      <c r="B91" s="6" t="str">
        <f>IF(""=Redigering!C82,"",(Redigering!C82))</f>
        <v/>
      </c>
      <c r="C91" s="137" t="str">
        <f>IF(""=Redigering!D82,"",(Redigering!D82))</f>
        <v/>
      </c>
      <c r="D91" s="6" t="str">
        <f>IF(""=Redigering!E82,"",(Redigering!E82))</f>
        <v/>
      </c>
      <c r="E91" s="6" t="str">
        <f>IF(""=Redigering!F82,"",(Redigering!F82))</f>
        <v/>
      </c>
      <c r="F91" s="6" t="str">
        <f>IF(""=Redigering!G82,"",(Redigering!G82))</f>
        <v/>
      </c>
      <c r="G91" s="6" t="str">
        <f>IF(""=Redigering!H82,"",(Redigering!H82))</f>
        <v/>
      </c>
      <c r="H91" s="6" t="str">
        <f>IF(""=Redigering!I82,"",(Redigering!I82))</f>
        <v/>
      </c>
      <c r="I91" s="6" t="str">
        <f>IF(""=Redigering!J82,"",(Redigering!J82))</f>
        <v/>
      </c>
      <c r="J91" s="154"/>
      <c r="K91" s="155" t="str">
        <f t="shared" si="39"/>
        <v/>
      </c>
      <c r="L91" s="235" t="str">
        <f t="shared" si="40"/>
        <v/>
      </c>
      <c r="M91" s="6" t="str">
        <f>IF(""=Redigering!K82,"",(Redigering!K82))</f>
        <v/>
      </c>
      <c r="N91" s="6" t="str">
        <f>IF(""=Redigering!L82,"",(Redigering!L82))</f>
        <v/>
      </c>
      <c r="O91" s="6" t="str">
        <f>IF(""=Redigering!M82,"",(Redigering!M82))</f>
        <v/>
      </c>
      <c r="P91" s="6" t="str">
        <f>IF(""=Redigering!N82,"",(Redigering!N82))</f>
        <v/>
      </c>
      <c r="Q91" s="6" t="str">
        <f>IF(""=Redigering!O82,"",(Redigering!O82))</f>
        <v/>
      </c>
      <c r="R91" s="6" t="str">
        <f>IF(""=Redigering!P82,"",(Redigering!P82))</f>
        <v/>
      </c>
      <c r="S91" s="6" t="str">
        <f>IF(""=Redigering!Q82,"",(Redigering!Q82))</f>
        <v/>
      </c>
      <c r="T91" s="6" t="str">
        <f>IF(""=Redigering!R82,"",(Redigering!R82))</f>
        <v/>
      </c>
      <c r="U91" s="6" t="str">
        <f>IF(""=Redigering!S82,"",(Redigering!S82))</f>
        <v/>
      </c>
      <c r="V91" s="6" t="str">
        <f>IF(""=Redigering!T82,"",(Redigering!T82))</f>
        <v/>
      </c>
      <c r="W91" s="6" t="str">
        <f>IF(""=Redigering!U82,"",(Redigering!U82))</f>
        <v/>
      </c>
      <c r="X91" s="6" t="str">
        <f>IF(""=Redigering!V82,"",(Redigering!V82))</f>
        <v/>
      </c>
      <c r="Y91" s="6" t="str">
        <f>IF(""=Redigering!W82,"",(Redigering!W82))</f>
        <v/>
      </c>
      <c r="Z91" s="6" t="str">
        <f>IF(""=Redigering!X82,"",(Redigering!X82))</f>
        <v/>
      </c>
      <c r="AC91" s="51" t="str">
        <f t="shared" si="41"/>
        <v/>
      </c>
      <c r="AD91" s="60" t="str">
        <f t="shared" si="42"/>
        <v/>
      </c>
      <c r="AE91" s="49" t="str">
        <f t="shared" si="43"/>
        <v/>
      </c>
      <c r="AF91" s="50" t="str">
        <f t="shared" si="44"/>
        <v/>
      </c>
      <c r="AG91" s="60" t="str">
        <f t="shared" si="45"/>
        <v/>
      </c>
      <c r="AH91" s="49" t="str">
        <f t="shared" si="46"/>
        <v/>
      </c>
      <c r="AI91" s="61" t="str">
        <f t="shared" si="47"/>
        <v/>
      </c>
      <c r="AJ91" s="60" t="str">
        <f t="shared" si="48"/>
        <v/>
      </c>
      <c r="AK91" s="49" t="str">
        <f t="shared" si="49"/>
        <v/>
      </c>
      <c r="AL91" s="61" t="str">
        <f t="shared" si="50"/>
        <v/>
      </c>
      <c r="AM91" s="60" t="str">
        <f t="shared" si="51"/>
        <v/>
      </c>
      <c r="AN91" s="49" t="str">
        <f t="shared" si="52"/>
        <v/>
      </c>
      <c r="AO91" s="61" t="str">
        <f t="shared" si="53"/>
        <v/>
      </c>
      <c r="AP91" s="60" t="str">
        <f t="shared" si="54"/>
        <v/>
      </c>
      <c r="AQ91" s="49" t="str">
        <f t="shared" si="55"/>
        <v/>
      </c>
      <c r="AR91" s="61" t="str">
        <f t="shared" si="56"/>
        <v/>
      </c>
      <c r="AS91" s="60" t="str">
        <f t="shared" si="57"/>
        <v/>
      </c>
      <c r="AT91" s="49" t="str">
        <f t="shared" si="58"/>
        <v/>
      </c>
      <c r="AU91" s="61" t="str">
        <f t="shared" si="59"/>
        <v/>
      </c>
      <c r="AV91" s="276" t="str">
        <f t="shared" si="60"/>
        <v/>
      </c>
      <c r="AW91" s="49" t="str">
        <f t="shared" si="61"/>
        <v/>
      </c>
      <c r="AX91" s="50" t="str">
        <f t="shared" si="62"/>
        <v/>
      </c>
      <c r="AY91" s="53" t="str">
        <f t="shared" si="63"/>
        <v/>
      </c>
      <c r="AZ91" s="49" t="str">
        <f t="shared" si="64"/>
        <v/>
      </c>
      <c r="BA91" s="50" t="str">
        <f t="shared" si="65"/>
        <v/>
      </c>
      <c r="BB91" s="53" t="str">
        <f t="shared" si="66"/>
        <v/>
      </c>
      <c r="BC91" s="49" t="str">
        <f t="shared" si="67"/>
        <v/>
      </c>
      <c r="BD91" s="61" t="str">
        <f t="shared" si="68"/>
        <v/>
      </c>
      <c r="BE91" s="53" t="str">
        <f t="shared" si="69"/>
        <v/>
      </c>
      <c r="BF91" s="49" t="str">
        <f t="shared" si="70"/>
        <v/>
      </c>
      <c r="BG91" s="61" t="str">
        <f t="shared" si="71"/>
        <v/>
      </c>
      <c r="BH91" s="53" t="str">
        <f t="shared" si="72"/>
        <v/>
      </c>
      <c r="BI91" s="49" t="str">
        <f t="shared" si="73"/>
        <v/>
      </c>
      <c r="BJ91" s="61" t="str">
        <f t="shared" si="74"/>
        <v/>
      </c>
    </row>
    <row r="92" spans="1:62" x14ac:dyDescent="0.25">
      <c r="A92" s="6" t="str">
        <f>IF(""=Redigering!A83,"",(Redigering!A83))</f>
        <v/>
      </c>
      <c r="B92" s="6" t="str">
        <f>IF(""=Redigering!C83,"",(Redigering!C83))</f>
        <v/>
      </c>
      <c r="C92" s="137" t="str">
        <f>IF(""=Redigering!D83,"",(Redigering!D83))</f>
        <v/>
      </c>
      <c r="D92" s="6" t="str">
        <f>IF(""=Redigering!E83,"",(Redigering!E83))</f>
        <v/>
      </c>
      <c r="E92" s="6" t="str">
        <f>IF(""=Redigering!F83,"",(Redigering!F83))</f>
        <v/>
      </c>
      <c r="F92" s="6" t="str">
        <f>IF(""=Redigering!G83,"",(Redigering!G83))</f>
        <v/>
      </c>
      <c r="G92" s="6" t="str">
        <f>IF(""=Redigering!H83,"",(Redigering!H83))</f>
        <v/>
      </c>
      <c r="H92" s="6" t="str">
        <f>IF(""=Redigering!I83,"",(Redigering!I83))</f>
        <v/>
      </c>
      <c r="I92" s="6" t="str">
        <f>IF(""=Redigering!J83,"",(Redigering!J83))</f>
        <v/>
      </c>
      <c r="J92" s="154"/>
      <c r="K92" s="155" t="str">
        <f t="shared" si="39"/>
        <v/>
      </c>
      <c r="L92" s="235" t="str">
        <f t="shared" si="40"/>
        <v/>
      </c>
      <c r="M92" s="6" t="str">
        <f>IF(""=Redigering!K83,"",(Redigering!K83))</f>
        <v/>
      </c>
      <c r="N92" s="6" t="str">
        <f>IF(""=Redigering!L83,"",(Redigering!L83))</f>
        <v/>
      </c>
      <c r="O92" s="6" t="str">
        <f>IF(""=Redigering!M83,"",(Redigering!M83))</f>
        <v/>
      </c>
      <c r="P92" s="6" t="str">
        <f>IF(""=Redigering!N83,"",(Redigering!N83))</f>
        <v/>
      </c>
      <c r="Q92" s="6" t="str">
        <f>IF(""=Redigering!O83,"",(Redigering!O83))</f>
        <v/>
      </c>
      <c r="R92" s="6" t="str">
        <f>IF(""=Redigering!P83,"",(Redigering!P83))</f>
        <v/>
      </c>
      <c r="S92" s="6" t="str">
        <f>IF(""=Redigering!Q83,"",(Redigering!Q83))</f>
        <v/>
      </c>
      <c r="T92" s="6" t="str">
        <f>IF(""=Redigering!R83,"",(Redigering!R83))</f>
        <v/>
      </c>
      <c r="U92" s="6" t="str">
        <f>IF(""=Redigering!S83,"",(Redigering!S83))</f>
        <v/>
      </c>
      <c r="V92" s="6" t="str">
        <f>IF(""=Redigering!T83,"",(Redigering!T83))</f>
        <v/>
      </c>
      <c r="W92" s="6" t="str">
        <f>IF(""=Redigering!U83,"",(Redigering!U83))</f>
        <v/>
      </c>
      <c r="X92" s="6" t="str">
        <f>IF(""=Redigering!V83,"",(Redigering!V83))</f>
        <v/>
      </c>
      <c r="Y92" s="6" t="str">
        <f>IF(""=Redigering!W83,"",(Redigering!W83))</f>
        <v/>
      </c>
      <c r="Z92" s="6" t="str">
        <f>IF(""=Redigering!X83,"",(Redigering!X83))</f>
        <v/>
      </c>
      <c r="AC92" s="51" t="str">
        <f t="shared" si="41"/>
        <v/>
      </c>
      <c r="AD92" s="60" t="str">
        <f t="shared" si="42"/>
        <v/>
      </c>
      <c r="AE92" s="49" t="str">
        <f t="shared" si="43"/>
        <v/>
      </c>
      <c r="AF92" s="50" t="str">
        <f t="shared" si="44"/>
        <v/>
      </c>
      <c r="AG92" s="60" t="str">
        <f t="shared" si="45"/>
        <v/>
      </c>
      <c r="AH92" s="49" t="str">
        <f t="shared" si="46"/>
        <v/>
      </c>
      <c r="AI92" s="61" t="str">
        <f t="shared" si="47"/>
        <v/>
      </c>
      <c r="AJ92" s="60" t="str">
        <f t="shared" si="48"/>
        <v/>
      </c>
      <c r="AK92" s="49" t="str">
        <f t="shared" si="49"/>
        <v/>
      </c>
      <c r="AL92" s="61" t="str">
        <f t="shared" si="50"/>
        <v/>
      </c>
      <c r="AM92" s="60" t="str">
        <f t="shared" si="51"/>
        <v/>
      </c>
      <c r="AN92" s="49" t="str">
        <f t="shared" si="52"/>
        <v/>
      </c>
      <c r="AO92" s="61" t="str">
        <f t="shared" si="53"/>
        <v/>
      </c>
      <c r="AP92" s="60" t="str">
        <f t="shared" si="54"/>
        <v/>
      </c>
      <c r="AQ92" s="49" t="str">
        <f t="shared" si="55"/>
        <v/>
      </c>
      <c r="AR92" s="61" t="str">
        <f t="shared" si="56"/>
        <v/>
      </c>
      <c r="AS92" s="60" t="str">
        <f t="shared" si="57"/>
        <v/>
      </c>
      <c r="AT92" s="49" t="str">
        <f t="shared" si="58"/>
        <v/>
      </c>
      <c r="AU92" s="61" t="str">
        <f t="shared" si="59"/>
        <v/>
      </c>
      <c r="AV92" s="276" t="str">
        <f t="shared" si="60"/>
        <v/>
      </c>
      <c r="AW92" s="49" t="str">
        <f t="shared" si="61"/>
        <v/>
      </c>
      <c r="AX92" s="50" t="str">
        <f t="shared" si="62"/>
        <v/>
      </c>
      <c r="AY92" s="53" t="str">
        <f t="shared" si="63"/>
        <v/>
      </c>
      <c r="AZ92" s="49" t="str">
        <f t="shared" si="64"/>
        <v/>
      </c>
      <c r="BA92" s="50" t="str">
        <f t="shared" si="65"/>
        <v/>
      </c>
      <c r="BB92" s="53" t="str">
        <f t="shared" si="66"/>
        <v/>
      </c>
      <c r="BC92" s="49" t="str">
        <f t="shared" si="67"/>
        <v/>
      </c>
      <c r="BD92" s="61" t="str">
        <f t="shared" si="68"/>
        <v/>
      </c>
      <c r="BE92" s="53" t="str">
        <f t="shared" si="69"/>
        <v/>
      </c>
      <c r="BF92" s="49" t="str">
        <f t="shared" si="70"/>
        <v/>
      </c>
      <c r="BG92" s="61" t="str">
        <f t="shared" si="71"/>
        <v/>
      </c>
      <c r="BH92" s="53" t="str">
        <f t="shared" si="72"/>
        <v/>
      </c>
      <c r="BI92" s="49" t="str">
        <f t="shared" si="73"/>
        <v/>
      </c>
      <c r="BJ92" s="61" t="str">
        <f t="shared" si="74"/>
        <v/>
      </c>
    </row>
    <row r="93" spans="1:62" x14ac:dyDescent="0.25">
      <c r="A93" s="6" t="str">
        <f>IF(""=Redigering!A84,"",(Redigering!A84))</f>
        <v/>
      </c>
      <c r="B93" s="6" t="str">
        <f>IF(""=Redigering!C84,"",(Redigering!C84))</f>
        <v/>
      </c>
      <c r="C93" s="137" t="str">
        <f>IF(""=Redigering!D84,"",(Redigering!D84))</f>
        <v/>
      </c>
      <c r="D93" s="6" t="str">
        <f>IF(""=Redigering!E84,"",(Redigering!E84))</f>
        <v/>
      </c>
      <c r="E93" s="6" t="str">
        <f>IF(""=Redigering!F84,"",(Redigering!F84))</f>
        <v/>
      </c>
      <c r="F93" s="6" t="str">
        <f>IF(""=Redigering!G84,"",(Redigering!G84))</f>
        <v/>
      </c>
      <c r="G93" s="6" t="str">
        <f>IF(""=Redigering!H84,"",(Redigering!H84))</f>
        <v/>
      </c>
      <c r="H93" s="6" t="str">
        <f>IF(""=Redigering!I84,"",(Redigering!I84))</f>
        <v/>
      </c>
      <c r="I93" s="6" t="str">
        <f>IF(""=Redigering!J84,"",(Redigering!J84))</f>
        <v/>
      </c>
      <c r="J93" s="154"/>
      <c r="K93" s="155" t="str">
        <f t="shared" si="39"/>
        <v/>
      </c>
      <c r="L93" s="235" t="str">
        <f t="shared" si="40"/>
        <v/>
      </c>
      <c r="M93" s="6" t="str">
        <f>IF(""=Redigering!K84,"",(Redigering!K84))</f>
        <v/>
      </c>
      <c r="N93" s="6" t="str">
        <f>IF(""=Redigering!L84,"",(Redigering!L84))</f>
        <v/>
      </c>
      <c r="O93" s="6" t="str">
        <f>IF(""=Redigering!M84,"",(Redigering!M84))</f>
        <v/>
      </c>
      <c r="P93" s="6" t="str">
        <f>IF(""=Redigering!N84,"",(Redigering!N84))</f>
        <v/>
      </c>
      <c r="Q93" s="6" t="str">
        <f>IF(""=Redigering!O84,"",(Redigering!O84))</f>
        <v/>
      </c>
      <c r="R93" s="6" t="str">
        <f>IF(""=Redigering!P84,"",(Redigering!P84))</f>
        <v/>
      </c>
      <c r="S93" s="6" t="str">
        <f>IF(""=Redigering!Q84,"",(Redigering!Q84))</f>
        <v/>
      </c>
      <c r="T93" s="6" t="str">
        <f>IF(""=Redigering!R84,"",(Redigering!R84))</f>
        <v/>
      </c>
      <c r="U93" s="6" t="str">
        <f>IF(""=Redigering!S84,"",(Redigering!S84))</f>
        <v/>
      </c>
      <c r="V93" s="6" t="str">
        <f>IF(""=Redigering!T84,"",(Redigering!T84))</f>
        <v/>
      </c>
      <c r="W93" s="6" t="str">
        <f>IF(""=Redigering!U84,"",(Redigering!U84))</f>
        <v/>
      </c>
      <c r="X93" s="6" t="str">
        <f>IF(""=Redigering!V84,"",(Redigering!V84))</f>
        <v/>
      </c>
      <c r="Y93" s="6" t="str">
        <f>IF(""=Redigering!W84,"",(Redigering!W84))</f>
        <v/>
      </c>
      <c r="Z93" s="6" t="str">
        <f>IF(""=Redigering!X84,"",(Redigering!X84))</f>
        <v/>
      </c>
      <c r="AC93" s="51" t="str">
        <f t="shared" si="41"/>
        <v/>
      </c>
      <c r="AD93" s="60" t="str">
        <f t="shared" si="42"/>
        <v/>
      </c>
      <c r="AE93" s="49" t="str">
        <f t="shared" si="43"/>
        <v/>
      </c>
      <c r="AF93" s="50" t="str">
        <f t="shared" si="44"/>
        <v/>
      </c>
      <c r="AG93" s="60" t="str">
        <f t="shared" si="45"/>
        <v/>
      </c>
      <c r="AH93" s="49" t="str">
        <f t="shared" si="46"/>
        <v/>
      </c>
      <c r="AI93" s="61" t="str">
        <f t="shared" si="47"/>
        <v/>
      </c>
      <c r="AJ93" s="60" t="str">
        <f t="shared" si="48"/>
        <v/>
      </c>
      <c r="AK93" s="49" t="str">
        <f t="shared" si="49"/>
        <v/>
      </c>
      <c r="AL93" s="61" t="str">
        <f t="shared" si="50"/>
        <v/>
      </c>
      <c r="AM93" s="60" t="str">
        <f t="shared" si="51"/>
        <v/>
      </c>
      <c r="AN93" s="49" t="str">
        <f t="shared" si="52"/>
        <v/>
      </c>
      <c r="AO93" s="61" t="str">
        <f t="shared" si="53"/>
        <v/>
      </c>
      <c r="AP93" s="60" t="str">
        <f t="shared" si="54"/>
        <v/>
      </c>
      <c r="AQ93" s="49" t="str">
        <f t="shared" si="55"/>
        <v/>
      </c>
      <c r="AR93" s="61" t="str">
        <f t="shared" si="56"/>
        <v/>
      </c>
      <c r="AS93" s="60" t="str">
        <f t="shared" si="57"/>
        <v/>
      </c>
      <c r="AT93" s="49" t="str">
        <f t="shared" si="58"/>
        <v/>
      </c>
      <c r="AU93" s="61" t="str">
        <f t="shared" si="59"/>
        <v/>
      </c>
      <c r="AV93" s="276" t="str">
        <f t="shared" si="60"/>
        <v/>
      </c>
      <c r="AW93" s="49" t="str">
        <f t="shared" si="61"/>
        <v/>
      </c>
      <c r="AX93" s="50" t="str">
        <f t="shared" si="62"/>
        <v/>
      </c>
      <c r="AY93" s="53" t="str">
        <f t="shared" si="63"/>
        <v/>
      </c>
      <c r="AZ93" s="49" t="str">
        <f t="shared" si="64"/>
        <v/>
      </c>
      <c r="BA93" s="50" t="str">
        <f t="shared" si="65"/>
        <v/>
      </c>
      <c r="BB93" s="53" t="str">
        <f t="shared" si="66"/>
        <v/>
      </c>
      <c r="BC93" s="49" t="str">
        <f t="shared" si="67"/>
        <v/>
      </c>
      <c r="BD93" s="61" t="str">
        <f t="shared" si="68"/>
        <v/>
      </c>
      <c r="BE93" s="53" t="str">
        <f t="shared" si="69"/>
        <v/>
      </c>
      <c r="BF93" s="49" t="str">
        <f t="shared" si="70"/>
        <v/>
      </c>
      <c r="BG93" s="61" t="str">
        <f t="shared" si="71"/>
        <v/>
      </c>
      <c r="BH93" s="53" t="str">
        <f t="shared" si="72"/>
        <v/>
      </c>
      <c r="BI93" s="49" t="str">
        <f t="shared" si="73"/>
        <v/>
      </c>
      <c r="BJ93" s="61" t="str">
        <f t="shared" si="74"/>
        <v/>
      </c>
    </row>
    <row r="94" spans="1:62" x14ac:dyDescent="0.25">
      <c r="A94" s="6" t="str">
        <f>IF(""=Redigering!A85,"",(Redigering!A85))</f>
        <v/>
      </c>
      <c r="B94" s="6" t="str">
        <f>IF(""=Redigering!C85,"",(Redigering!C85))</f>
        <v/>
      </c>
      <c r="C94" s="137" t="str">
        <f>IF(""=Redigering!D85,"",(Redigering!D85))</f>
        <v/>
      </c>
      <c r="D94" s="6" t="str">
        <f>IF(""=Redigering!E85,"",(Redigering!E85))</f>
        <v/>
      </c>
      <c r="E94" s="6" t="str">
        <f>IF(""=Redigering!F85,"",(Redigering!F85))</f>
        <v/>
      </c>
      <c r="F94" s="6" t="str">
        <f>IF(""=Redigering!G85,"",(Redigering!G85))</f>
        <v/>
      </c>
      <c r="G94" s="6" t="str">
        <f>IF(""=Redigering!H85,"",(Redigering!H85))</f>
        <v/>
      </c>
      <c r="H94" s="6" t="str">
        <f>IF(""=Redigering!I85,"",(Redigering!I85))</f>
        <v/>
      </c>
      <c r="I94" s="6" t="str">
        <f>IF(""=Redigering!J85,"",(Redigering!J85))</f>
        <v/>
      </c>
      <c r="J94" s="154"/>
      <c r="K94" s="155" t="str">
        <f t="shared" si="39"/>
        <v/>
      </c>
      <c r="L94" s="235" t="str">
        <f t="shared" si="40"/>
        <v/>
      </c>
      <c r="M94" s="6" t="str">
        <f>IF(""=Redigering!K85,"",(Redigering!K85))</f>
        <v/>
      </c>
      <c r="N94" s="6" t="str">
        <f>IF(""=Redigering!L85,"",(Redigering!L85))</f>
        <v/>
      </c>
      <c r="O94" s="6" t="str">
        <f>IF(""=Redigering!M85,"",(Redigering!M85))</f>
        <v/>
      </c>
      <c r="P94" s="6" t="str">
        <f>IF(""=Redigering!N85,"",(Redigering!N85))</f>
        <v/>
      </c>
      <c r="Q94" s="6" t="str">
        <f>IF(""=Redigering!O85,"",(Redigering!O85))</f>
        <v/>
      </c>
      <c r="R94" s="6" t="str">
        <f>IF(""=Redigering!P85,"",(Redigering!P85))</f>
        <v/>
      </c>
      <c r="S94" s="6" t="str">
        <f>IF(""=Redigering!Q85,"",(Redigering!Q85))</f>
        <v/>
      </c>
      <c r="T94" s="6" t="str">
        <f>IF(""=Redigering!R85,"",(Redigering!R85))</f>
        <v/>
      </c>
      <c r="U94" s="6" t="str">
        <f>IF(""=Redigering!S85,"",(Redigering!S85))</f>
        <v/>
      </c>
      <c r="V94" s="6" t="str">
        <f>IF(""=Redigering!T85,"",(Redigering!T85))</f>
        <v/>
      </c>
      <c r="W94" s="6" t="str">
        <f>IF(""=Redigering!U85,"",(Redigering!U85))</f>
        <v/>
      </c>
      <c r="X94" s="6" t="str">
        <f>IF(""=Redigering!V85,"",(Redigering!V85))</f>
        <v/>
      </c>
      <c r="Y94" s="6" t="str">
        <f>IF(""=Redigering!W85,"",(Redigering!W85))</f>
        <v/>
      </c>
      <c r="Z94" s="6" t="str">
        <f>IF(""=Redigering!X85,"",(Redigering!X85))</f>
        <v/>
      </c>
      <c r="AC94" s="51" t="str">
        <f t="shared" si="41"/>
        <v/>
      </c>
      <c r="AD94" s="60" t="str">
        <f t="shared" si="42"/>
        <v/>
      </c>
      <c r="AE94" s="49" t="str">
        <f t="shared" si="43"/>
        <v/>
      </c>
      <c r="AF94" s="50" t="str">
        <f t="shared" si="44"/>
        <v/>
      </c>
      <c r="AG94" s="60" t="str">
        <f t="shared" si="45"/>
        <v/>
      </c>
      <c r="AH94" s="49" t="str">
        <f t="shared" si="46"/>
        <v/>
      </c>
      <c r="AI94" s="61" t="str">
        <f t="shared" si="47"/>
        <v/>
      </c>
      <c r="AJ94" s="60" t="str">
        <f t="shared" si="48"/>
        <v/>
      </c>
      <c r="AK94" s="49" t="str">
        <f t="shared" si="49"/>
        <v/>
      </c>
      <c r="AL94" s="61" t="str">
        <f t="shared" si="50"/>
        <v/>
      </c>
      <c r="AM94" s="60" t="str">
        <f t="shared" si="51"/>
        <v/>
      </c>
      <c r="AN94" s="49" t="str">
        <f t="shared" si="52"/>
        <v/>
      </c>
      <c r="AO94" s="61" t="str">
        <f t="shared" si="53"/>
        <v/>
      </c>
      <c r="AP94" s="60" t="str">
        <f t="shared" si="54"/>
        <v/>
      </c>
      <c r="AQ94" s="49" t="str">
        <f t="shared" si="55"/>
        <v/>
      </c>
      <c r="AR94" s="61" t="str">
        <f t="shared" si="56"/>
        <v/>
      </c>
      <c r="AS94" s="60" t="str">
        <f t="shared" si="57"/>
        <v/>
      </c>
      <c r="AT94" s="49" t="str">
        <f t="shared" si="58"/>
        <v/>
      </c>
      <c r="AU94" s="61" t="str">
        <f t="shared" si="59"/>
        <v/>
      </c>
      <c r="AV94" s="276" t="str">
        <f t="shared" si="60"/>
        <v/>
      </c>
      <c r="AW94" s="49" t="str">
        <f t="shared" si="61"/>
        <v/>
      </c>
      <c r="AX94" s="50" t="str">
        <f t="shared" si="62"/>
        <v/>
      </c>
      <c r="AY94" s="53" t="str">
        <f t="shared" si="63"/>
        <v/>
      </c>
      <c r="AZ94" s="49" t="str">
        <f t="shared" si="64"/>
        <v/>
      </c>
      <c r="BA94" s="50" t="str">
        <f t="shared" si="65"/>
        <v/>
      </c>
      <c r="BB94" s="53" t="str">
        <f t="shared" si="66"/>
        <v/>
      </c>
      <c r="BC94" s="49" t="str">
        <f t="shared" si="67"/>
        <v/>
      </c>
      <c r="BD94" s="61" t="str">
        <f t="shared" si="68"/>
        <v/>
      </c>
      <c r="BE94" s="53" t="str">
        <f t="shared" si="69"/>
        <v/>
      </c>
      <c r="BF94" s="49" t="str">
        <f t="shared" si="70"/>
        <v/>
      </c>
      <c r="BG94" s="61" t="str">
        <f t="shared" si="71"/>
        <v/>
      </c>
      <c r="BH94" s="53" t="str">
        <f t="shared" si="72"/>
        <v/>
      </c>
      <c r="BI94" s="49" t="str">
        <f t="shared" si="73"/>
        <v/>
      </c>
      <c r="BJ94" s="61" t="str">
        <f t="shared" si="74"/>
        <v/>
      </c>
    </row>
    <row r="95" spans="1:62" x14ac:dyDescent="0.25">
      <c r="A95" s="6" t="str">
        <f>IF(""=Redigering!A86,"",(Redigering!A86))</f>
        <v/>
      </c>
      <c r="B95" s="6" t="str">
        <f>IF(""=Redigering!C86,"",(Redigering!C86))</f>
        <v/>
      </c>
      <c r="C95" s="137" t="str">
        <f>IF(""=Redigering!D86,"",(Redigering!D86))</f>
        <v/>
      </c>
      <c r="D95" s="6" t="str">
        <f>IF(""=Redigering!E86,"",(Redigering!E86))</f>
        <v/>
      </c>
      <c r="E95" s="6" t="str">
        <f>IF(""=Redigering!F86,"",(Redigering!F86))</f>
        <v/>
      </c>
      <c r="F95" s="6" t="str">
        <f>IF(""=Redigering!G86,"",(Redigering!G86))</f>
        <v/>
      </c>
      <c r="G95" s="6" t="str">
        <f>IF(""=Redigering!H86,"",(Redigering!H86))</f>
        <v/>
      </c>
      <c r="H95" s="6" t="str">
        <f>IF(""=Redigering!I86,"",(Redigering!I86))</f>
        <v/>
      </c>
      <c r="I95" s="6" t="str">
        <f>IF(""=Redigering!J86,"",(Redigering!J86))</f>
        <v/>
      </c>
      <c r="J95" s="154"/>
      <c r="K95" s="155" t="str">
        <f t="shared" si="39"/>
        <v/>
      </c>
      <c r="L95" s="235" t="str">
        <f t="shared" si="40"/>
        <v/>
      </c>
      <c r="M95" s="6" t="str">
        <f>IF(""=Redigering!K86,"",(Redigering!K86))</f>
        <v/>
      </c>
      <c r="N95" s="6" t="str">
        <f>IF(""=Redigering!L86,"",(Redigering!L86))</f>
        <v/>
      </c>
      <c r="O95" s="6" t="str">
        <f>IF(""=Redigering!M86,"",(Redigering!M86))</f>
        <v/>
      </c>
      <c r="P95" s="6" t="str">
        <f>IF(""=Redigering!N86,"",(Redigering!N86))</f>
        <v/>
      </c>
      <c r="Q95" s="6" t="str">
        <f>IF(""=Redigering!O86,"",(Redigering!O86))</f>
        <v/>
      </c>
      <c r="R95" s="6" t="str">
        <f>IF(""=Redigering!P86,"",(Redigering!P86))</f>
        <v/>
      </c>
      <c r="S95" s="6" t="str">
        <f>IF(""=Redigering!Q86,"",(Redigering!Q86))</f>
        <v/>
      </c>
      <c r="T95" s="6" t="str">
        <f>IF(""=Redigering!R86,"",(Redigering!R86))</f>
        <v/>
      </c>
      <c r="U95" s="6" t="str">
        <f>IF(""=Redigering!S86,"",(Redigering!S86))</f>
        <v/>
      </c>
      <c r="V95" s="6" t="str">
        <f>IF(""=Redigering!T86,"",(Redigering!T86))</f>
        <v/>
      </c>
      <c r="W95" s="6" t="str">
        <f>IF(""=Redigering!U86,"",(Redigering!U86))</f>
        <v/>
      </c>
      <c r="X95" s="6" t="str">
        <f>IF(""=Redigering!V86,"",(Redigering!V86))</f>
        <v/>
      </c>
      <c r="Y95" s="6" t="str">
        <f>IF(""=Redigering!W86,"",(Redigering!W86))</f>
        <v/>
      </c>
      <c r="Z95" s="6" t="str">
        <f>IF(""=Redigering!X86,"",(Redigering!X86))</f>
        <v/>
      </c>
      <c r="AC95" s="51" t="str">
        <f t="shared" si="41"/>
        <v/>
      </c>
      <c r="AD95" s="60" t="str">
        <f t="shared" si="42"/>
        <v/>
      </c>
      <c r="AE95" s="49" t="str">
        <f t="shared" si="43"/>
        <v/>
      </c>
      <c r="AF95" s="50" t="str">
        <f t="shared" si="44"/>
        <v/>
      </c>
      <c r="AG95" s="60" t="str">
        <f t="shared" si="45"/>
        <v/>
      </c>
      <c r="AH95" s="49" t="str">
        <f t="shared" si="46"/>
        <v/>
      </c>
      <c r="AI95" s="61" t="str">
        <f t="shared" si="47"/>
        <v/>
      </c>
      <c r="AJ95" s="60" t="str">
        <f t="shared" si="48"/>
        <v/>
      </c>
      <c r="AK95" s="49" t="str">
        <f t="shared" si="49"/>
        <v/>
      </c>
      <c r="AL95" s="61" t="str">
        <f t="shared" si="50"/>
        <v/>
      </c>
      <c r="AM95" s="60" t="str">
        <f t="shared" si="51"/>
        <v/>
      </c>
      <c r="AN95" s="49" t="str">
        <f t="shared" si="52"/>
        <v/>
      </c>
      <c r="AO95" s="61" t="str">
        <f t="shared" si="53"/>
        <v/>
      </c>
      <c r="AP95" s="60" t="str">
        <f t="shared" si="54"/>
        <v/>
      </c>
      <c r="AQ95" s="49" t="str">
        <f t="shared" si="55"/>
        <v/>
      </c>
      <c r="AR95" s="61" t="str">
        <f t="shared" si="56"/>
        <v/>
      </c>
      <c r="AS95" s="60" t="str">
        <f t="shared" si="57"/>
        <v/>
      </c>
      <c r="AT95" s="49" t="str">
        <f t="shared" si="58"/>
        <v/>
      </c>
      <c r="AU95" s="61" t="str">
        <f t="shared" si="59"/>
        <v/>
      </c>
      <c r="AV95" s="276" t="str">
        <f t="shared" si="60"/>
        <v/>
      </c>
      <c r="AW95" s="49" t="str">
        <f t="shared" si="61"/>
        <v/>
      </c>
      <c r="AX95" s="50" t="str">
        <f t="shared" si="62"/>
        <v/>
      </c>
      <c r="AY95" s="53" t="str">
        <f t="shared" si="63"/>
        <v/>
      </c>
      <c r="AZ95" s="49" t="str">
        <f t="shared" si="64"/>
        <v/>
      </c>
      <c r="BA95" s="50" t="str">
        <f t="shared" si="65"/>
        <v/>
      </c>
      <c r="BB95" s="53" t="str">
        <f t="shared" si="66"/>
        <v/>
      </c>
      <c r="BC95" s="49" t="str">
        <f t="shared" si="67"/>
        <v/>
      </c>
      <c r="BD95" s="61" t="str">
        <f t="shared" si="68"/>
        <v/>
      </c>
      <c r="BE95" s="53" t="str">
        <f t="shared" si="69"/>
        <v/>
      </c>
      <c r="BF95" s="49" t="str">
        <f t="shared" si="70"/>
        <v/>
      </c>
      <c r="BG95" s="61" t="str">
        <f t="shared" si="71"/>
        <v/>
      </c>
      <c r="BH95" s="53" t="str">
        <f t="shared" si="72"/>
        <v/>
      </c>
      <c r="BI95" s="49" t="str">
        <f t="shared" si="73"/>
        <v/>
      </c>
      <c r="BJ95" s="61" t="str">
        <f t="shared" si="74"/>
        <v/>
      </c>
    </row>
    <row r="96" spans="1:62" x14ac:dyDescent="0.25">
      <c r="A96" s="6" t="str">
        <f>IF(""=Redigering!A87,"",(Redigering!A87))</f>
        <v/>
      </c>
      <c r="B96" s="6" t="str">
        <f>IF(""=Redigering!C87,"",(Redigering!C87))</f>
        <v/>
      </c>
      <c r="C96" s="137" t="str">
        <f>IF(""=Redigering!D87,"",(Redigering!D87))</f>
        <v/>
      </c>
      <c r="D96" s="6" t="str">
        <f>IF(""=Redigering!E87,"",(Redigering!E87))</f>
        <v/>
      </c>
      <c r="E96" s="6" t="str">
        <f>IF(""=Redigering!F87,"",(Redigering!F87))</f>
        <v/>
      </c>
      <c r="F96" s="6" t="str">
        <f>IF(""=Redigering!G87,"",(Redigering!G87))</f>
        <v/>
      </c>
      <c r="G96" s="6" t="str">
        <f>IF(""=Redigering!H87,"",(Redigering!H87))</f>
        <v/>
      </c>
      <c r="H96" s="6" t="str">
        <f>IF(""=Redigering!I87,"",(Redigering!I87))</f>
        <v/>
      </c>
      <c r="I96" s="6" t="str">
        <f>IF(""=Redigering!J87,"",(Redigering!J87))</f>
        <v/>
      </c>
      <c r="J96" s="154"/>
      <c r="K96" s="155" t="str">
        <f t="shared" si="39"/>
        <v/>
      </c>
      <c r="L96" s="235" t="str">
        <f t="shared" si="40"/>
        <v/>
      </c>
      <c r="M96" s="6" t="str">
        <f>IF(""=Redigering!K87,"",(Redigering!K87))</f>
        <v/>
      </c>
      <c r="N96" s="6" t="str">
        <f>IF(""=Redigering!L87,"",(Redigering!L87))</f>
        <v/>
      </c>
      <c r="O96" s="6" t="str">
        <f>IF(""=Redigering!M87,"",(Redigering!M87))</f>
        <v/>
      </c>
      <c r="P96" s="6" t="str">
        <f>IF(""=Redigering!N87,"",(Redigering!N87))</f>
        <v/>
      </c>
      <c r="Q96" s="6" t="str">
        <f>IF(""=Redigering!O87,"",(Redigering!O87))</f>
        <v/>
      </c>
      <c r="R96" s="6" t="str">
        <f>IF(""=Redigering!P87,"",(Redigering!P87))</f>
        <v/>
      </c>
      <c r="S96" s="6" t="str">
        <f>IF(""=Redigering!Q87,"",(Redigering!Q87))</f>
        <v/>
      </c>
      <c r="T96" s="6" t="str">
        <f>IF(""=Redigering!R87,"",(Redigering!R87))</f>
        <v/>
      </c>
      <c r="U96" s="6" t="str">
        <f>IF(""=Redigering!S87,"",(Redigering!S87))</f>
        <v/>
      </c>
      <c r="V96" s="6" t="str">
        <f>IF(""=Redigering!T87,"",(Redigering!T87))</f>
        <v/>
      </c>
      <c r="W96" s="6" t="str">
        <f>IF(""=Redigering!U87,"",(Redigering!U87))</f>
        <v/>
      </c>
      <c r="X96" s="6" t="str">
        <f>IF(""=Redigering!V87,"",(Redigering!V87))</f>
        <v/>
      </c>
      <c r="Y96" s="6" t="str">
        <f>IF(""=Redigering!W87,"",(Redigering!W87))</f>
        <v/>
      </c>
      <c r="Z96" s="6" t="str">
        <f>IF(""=Redigering!X87,"",(Redigering!X87))</f>
        <v/>
      </c>
      <c r="AC96" s="51" t="str">
        <f t="shared" si="41"/>
        <v/>
      </c>
      <c r="AD96" s="60" t="str">
        <f t="shared" si="42"/>
        <v/>
      </c>
      <c r="AE96" s="49" t="str">
        <f t="shared" si="43"/>
        <v/>
      </c>
      <c r="AF96" s="50" t="str">
        <f t="shared" si="44"/>
        <v/>
      </c>
      <c r="AG96" s="60" t="str">
        <f t="shared" si="45"/>
        <v/>
      </c>
      <c r="AH96" s="49" t="str">
        <f t="shared" si="46"/>
        <v/>
      </c>
      <c r="AI96" s="61" t="str">
        <f t="shared" si="47"/>
        <v/>
      </c>
      <c r="AJ96" s="60" t="str">
        <f t="shared" si="48"/>
        <v/>
      </c>
      <c r="AK96" s="49" t="str">
        <f t="shared" si="49"/>
        <v/>
      </c>
      <c r="AL96" s="61" t="str">
        <f t="shared" si="50"/>
        <v/>
      </c>
      <c r="AM96" s="60" t="str">
        <f t="shared" si="51"/>
        <v/>
      </c>
      <c r="AN96" s="49" t="str">
        <f t="shared" si="52"/>
        <v/>
      </c>
      <c r="AO96" s="61" t="str">
        <f t="shared" si="53"/>
        <v/>
      </c>
      <c r="AP96" s="60" t="str">
        <f t="shared" si="54"/>
        <v/>
      </c>
      <c r="AQ96" s="49" t="str">
        <f t="shared" si="55"/>
        <v/>
      </c>
      <c r="AR96" s="61" t="str">
        <f t="shared" si="56"/>
        <v/>
      </c>
      <c r="AS96" s="60" t="str">
        <f t="shared" si="57"/>
        <v/>
      </c>
      <c r="AT96" s="49" t="str">
        <f t="shared" si="58"/>
        <v/>
      </c>
      <c r="AU96" s="61" t="str">
        <f t="shared" si="59"/>
        <v/>
      </c>
      <c r="AV96" s="276" t="str">
        <f t="shared" si="60"/>
        <v/>
      </c>
      <c r="AW96" s="49" t="str">
        <f t="shared" si="61"/>
        <v/>
      </c>
      <c r="AX96" s="50" t="str">
        <f t="shared" si="62"/>
        <v/>
      </c>
      <c r="AY96" s="53" t="str">
        <f t="shared" si="63"/>
        <v/>
      </c>
      <c r="AZ96" s="49" t="str">
        <f t="shared" si="64"/>
        <v/>
      </c>
      <c r="BA96" s="50" t="str">
        <f t="shared" si="65"/>
        <v/>
      </c>
      <c r="BB96" s="53" t="str">
        <f t="shared" si="66"/>
        <v/>
      </c>
      <c r="BC96" s="49" t="str">
        <f t="shared" si="67"/>
        <v/>
      </c>
      <c r="BD96" s="61" t="str">
        <f t="shared" si="68"/>
        <v/>
      </c>
      <c r="BE96" s="53" t="str">
        <f t="shared" si="69"/>
        <v/>
      </c>
      <c r="BF96" s="49" t="str">
        <f t="shared" si="70"/>
        <v/>
      </c>
      <c r="BG96" s="61" t="str">
        <f t="shared" si="71"/>
        <v/>
      </c>
      <c r="BH96" s="53" t="str">
        <f t="shared" si="72"/>
        <v/>
      </c>
      <c r="BI96" s="49" t="str">
        <f t="shared" si="73"/>
        <v/>
      </c>
      <c r="BJ96" s="61" t="str">
        <f t="shared" si="74"/>
        <v/>
      </c>
    </row>
    <row r="97" spans="1:62" x14ac:dyDescent="0.25">
      <c r="A97" s="6" t="str">
        <f>IF(""=Redigering!A88,"",(Redigering!A88))</f>
        <v/>
      </c>
      <c r="B97" s="6" t="str">
        <f>IF(""=Redigering!C88,"",(Redigering!C88))</f>
        <v/>
      </c>
      <c r="C97" s="137" t="str">
        <f>IF(""=Redigering!D88,"",(Redigering!D88))</f>
        <v/>
      </c>
      <c r="D97" s="6" t="str">
        <f>IF(""=Redigering!E88,"",(Redigering!E88))</f>
        <v/>
      </c>
      <c r="E97" s="6" t="str">
        <f>IF(""=Redigering!F88,"",(Redigering!F88))</f>
        <v/>
      </c>
      <c r="F97" s="6" t="str">
        <f>IF(""=Redigering!G88,"",(Redigering!G88))</f>
        <v/>
      </c>
      <c r="G97" s="6" t="str">
        <f>IF(""=Redigering!H88,"",(Redigering!H88))</f>
        <v/>
      </c>
      <c r="H97" s="6" t="str">
        <f>IF(""=Redigering!I88,"",(Redigering!I88))</f>
        <v/>
      </c>
      <c r="I97" s="6" t="str">
        <f>IF(""=Redigering!J88,"",(Redigering!J88))</f>
        <v/>
      </c>
      <c r="J97" s="154"/>
      <c r="K97" s="155" t="str">
        <f t="shared" si="39"/>
        <v/>
      </c>
      <c r="L97" s="235" t="str">
        <f t="shared" si="40"/>
        <v/>
      </c>
      <c r="M97" s="6" t="str">
        <f>IF(""=Redigering!K88,"",(Redigering!K88))</f>
        <v/>
      </c>
      <c r="N97" s="6" t="str">
        <f>IF(""=Redigering!L88,"",(Redigering!L88))</f>
        <v/>
      </c>
      <c r="O97" s="6" t="str">
        <f>IF(""=Redigering!M88,"",(Redigering!M88))</f>
        <v/>
      </c>
      <c r="P97" s="6" t="str">
        <f>IF(""=Redigering!N88,"",(Redigering!N88))</f>
        <v/>
      </c>
      <c r="Q97" s="6" t="str">
        <f>IF(""=Redigering!O88,"",(Redigering!O88))</f>
        <v/>
      </c>
      <c r="R97" s="6" t="str">
        <f>IF(""=Redigering!P88,"",(Redigering!P88))</f>
        <v/>
      </c>
      <c r="S97" s="6" t="str">
        <f>IF(""=Redigering!Q88,"",(Redigering!Q88))</f>
        <v/>
      </c>
      <c r="T97" s="6" t="str">
        <f>IF(""=Redigering!R88,"",(Redigering!R88))</f>
        <v/>
      </c>
      <c r="U97" s="6" t="str">
        <f>IF(""=Redigering!S88,"",(Redigering!S88))</f>
        <v/>
      </c>
      <c r="V97" s="6" t="str">
        <f>IF(""=Redigering!T88,"",(Redigering!T88))</f>
        <v/>
      </c>
      <c r="W97" s="6" t="str">
        <f>IF(""=Redigering!U88,"",(Redigering!U88))</f>
        <v/>
      </c>
      <c r="X97" s="6" t="str">
        <f>IF(""=Redigering!V88,"",(Redigering!V88))</f>
        <v/>
      </c>
      <c r="Y97" s="6" t="str">
        <f>IF(""=Redigering!W88,"",(Redigering!W88))</f>
        <v/>
      </c>
      <c r="Z97" s="6" t="str">
        <f>IF(""=Redigering!X88,"",(Redigering!X88))</f>
        <v/>
      </c>
      <c r="AC97" s="51" t="str">
        <f t="shared" si="41"/>
        <v/>
      </c>
      <c r="AD97" s="60" t="str">
        <f t="shared" si="42"/>
        <v/>
      </c>
      <c r="AE97" s="49" t="str">
        <f t="shared" si="43"/>
        <v/>
      </c>
      <c r="AF97" s="50" t="str">
        <f t="shared" si="44"/>
        <v/>
      </c>
      <c r="AG97" s="60" t="str">
        <f t="shared" si="45"/>
        <v/>
      </c>
      <c r="AH97" s="49" t="str">
        <f t="shared" si="46"/>
        <v/>
      </c>
      <c r="AI97" s="61" t="str">
        <f t="shared" si="47"/>
        <v/>
      </c>
      <c r="AJ97" s="60" t="str">
        <f t="shared" si="48"/>
        <v/>
      </c>
      <c r="AK97" s="49" t="str">
        <f t="shared" si="49"/>
        <v/>
      </c>
      <c r="AL97" s="61" t="str">
        <f t="shared" si="50"/>
        <v/>
      </c>
      <c r="AM97" s="60" t="str">
        <f t="shared" si="51"/>
        <v/>
      </c>
      <c r="AN97" s="49" t="str">
        <f t="shared" si="52"/>
        <v/>
      </c>
      <c r="AO97" s="61" t="str">
        <f t="shared" si="53"/>
        <v/>
      </c>
      <c r="AP97" s="60" t="str">
        <f t="shared" si="54"/>
        <v/>
      </c>
      <c r="AQ97" s="49" t="str">
        <f t="shared" si="55"/>
        <v/>
      </c>
      <c r="AR97" s="61" t="str">
        <f t="shared" si="56"/>
        <v/>
      </c>
      <c r="AS97" s="60" t="str">
        <f t="shared" si="57"/>
        <v/>
      </c>
      <c r="AT97" s="49" t="str">
        <f t="shared" si="58"/>
        <v/>
      </c>
      <c r="AU97" s="61" t="str">
        <f t="shared" si="59"/>
        <v/>
      </c>
      <c r="AV97" s="276" t="str">
        <f t="shared" si="60"/>
        <v/>
      </c>
      <c r="AW97" s="49" t="str">
        <f t="shared" si="61"/>
        <v/>
      </c>
      <c r="AX97" s="50" t="str">
        <f t="shared" si="62"/>
        <v/>
      </c>
      <c r="AY97" s="53" t="str">
        <f t="shared" si="63"/>
        <v/>
      </c>
      <c r="AZ97" s="49" t="str">
        <f t="shared" si="64"/>
        <v/>
      </c>
      <c r="BA97" s="50" t="str">
        <f t="shared" si="65"/>
        <v/>
      </c>
      <c r="BB97" s="53" t="str">
        <f t="shared" si="66"/>
        <v/>
      </c>
      <c r="BC97" s="49" t="str">
        <f t="shared" si="67"/>
        <v/>
      </c>
      <c r="BD97" s="61" t="str">
        <f t="shared" si="68"/>
        <v/>
      </c>
      <c r="BE97" s="53" t="str">
        <f t="shared" si="69"/>
        <v/>
      </c>
      <c r="BF97" s="49" t="str">
        <f t="shared" si="70"/>
        <v/>
      </c>
      <c r="BG97" s="61" t="str">
        <f t="shared" si="71"/>
        <v/>
      </c>
      <c r="BH97" s="53" t="str">
        <f t="shared" si="72"/>
        <v/>
      </c>
      <c r="BI97" s="49" t="str">
        <f t="shared" si="73"/>
        <v/>
      </c>
      <c r="BJ97" s="61" t="str">
        <f t="shared" si="74"/>
        <v/>
      </c>
    </row>
    <row r="98" spans="1:62" x14ac:dyDescent="0.25">
      <c r="A98" s="6" t="str">
        <f>IF(""=Redigering!A89,"",(Redigering!A89))</f>
        <v/>
      </c>
      <c r="B98" s="6" t="str">
        <f>IF(""=Redigering!C89,"",(Redigering!C89))</f>
        <v/>
      </c>
      <c r="C98" s="137" t="str">
        <f>IF(""=Redigering!D89,"",(Redigering!D89))</f>
        <v/>
      </c>
      <c r="D98" s="6" t="str">
        <f>IF(""=Redigering!E89,"",(Redigering!E89))</f>
        <v/>
      </c>
      <c r="E98" s="6" t="str">
        <f>IF(""=Redigering!F89,"",(Redigering!F89))</f>
        <v/>
      </c>
      <c r="F98" s="6" t="str">
        <f>IF(""=Redigering!G89,"",(Redigering!G89))</f>
        <v/>
      </c>
      <c r="G98" s="6" t="str">
        <f>IF(""=Redigering!H89,"",(Redigering!H89))</f>
        <v/>
      </c>
      <c r="H98" s="6" t="str">
        <f>IF(""=Redigering!I89,"",(Redigering!I89))</f>
        <v/>
      </c>
      <c r="I98" s="6" t="str">
        <f>IF(""=Redigering!J89,"",(Redigering!J89))</f>
        <v/>
      </c>
      <c r="J98" s="154"/>
      <c r="K98" s="155" t="str">
        <f t="shared" si="39"/>
        <v/>
      </c>
      <c r="L98" s="235" t="str">
        <f t="shared" si="40"/>
        <v/>
      </c>
      <c r="M98" s="6" t="str">
        <f>IF(""=Redigering!K89,"",(Redigering!K89))</f>
        <v/>
      </c>
      <c r="N98" s="6" t="str">
        <f>IF(""=Redigering!L89,"",(Redigering!L89))</f>
        <v/>
      </c>
      <c r="O98" s="6" t="str">
        <f>IF(""=Redigering!M89,"",(Redigering!M89))</f>
        <v/>
      </c>
      <c r="P98" s="6" t="str">
        <f>IF(""=Redigering!N89,"",(Redigering!N89))</f>
        <v/>
      </c>
      <c r="Q98" s="6" t="str">
        <f>IF(""=Redigering!O89,"",(Redigering!O89))</f>
        <v/>
      </c>
      <c r="R98" s="6" t="str">
        <f>IF(""=Redigering!P89,"",(Redigering!P89))</f>
        <v/>
      </c>
      <c r="S98" s="6" t="str">
        <f>IF(""=Redigering!Q89,"",(Redigering!Q89))</f>
        <v/>
      </c>
      <c r="T98" s="6" t="str">
        <f>IF(""=Redigering!R89,"",(Redigering!R89))</f>
        <v/>
      </c>
      <c r="U98" s="6" t="str">
        <f>IF(""=Redigering!S89,"",(Redigering!S89))</f>
        <v/>
      </c>
      <c r="V98" s="6" t="str">
        <f>IF(""=Redigering!T89,"",(Redigering!T89))</f>
        <v/>
      </c>
      <c r="W98" s="6" t="str">
        <f>IF(""=Redigering!U89,"",(Redigering!U89))</f>
        <v/>
      </c>
      <c r="X98" s="6" t="str">
        <f>IF(""=Redigering!V89,"",(Redigering!V89))</f>
        <v/>
      </c>
      <c r="Y98" s="6" t="str">
        <f>IF(""=Redigering!W89,"",(Redigering!W89))</f>
        <v/>
      </c>
      <c r="Z98" s="6" t="str">
        <f>IF(""=Redigering!X89,"",(Redigering!X89))</f>
        <v/>
      </c>
      <c r="AC98" s="51" t="str">
        <f t="shared" si="41"/>
        <v/>
      </c>
      <c r="AD98" s="60" t="str">
        <f t="shared" si="42"/>
        <v/>
      </c>
      <c r="AE98" s="49" t="str">
        <f t="shared" si="43"/>
        <v/>
      </c>
      <c r="AF98" s="50" t="str">
        <f t="shared" si="44"/>
        <v/>
      </c>
      <c r="AG98" s="60" t="str">
        <f t="shared" si="45"/>
        <v/>
      </c>
      <c r="AH98" s="49" t="str">
        <f t="shared" si="46"/>
        <v/>
      </c>
      <c r="AI98" s="61" t="str">
        <f t="shared" si="47"/>
        <v/>
      </c>
      <c r="AJ98" s="60" t="str">
        <f t="shared" si="48"/>
        <v/>
      </c>
      <c r="AK98" s="49" t="str">
        <f t="shared" si="49"/>
        <v/>
      </c>
      <c r="AL98" s="61" t="str">
        <f t="shared" si="50"/>
        <v/>
      </c>
      <c r="AM98" s="60" t="str">
        <f t="shared" si="51"/>
        <v/>
      </c>
      <c r="AN98" s="49" t="str">
        <f t="shared" si="52"/>
        <v/>
      </c>
      <c r="AO98" s="61" t="str">
        <f t="shared" si="53"/>
        <v/>
      </c>
      <c r="AP98" s="60" t="str">
        <f t="shared" si="54"/>
        <v/>
      </c>
      <c r="AQ98" s="49" t="str">
        <f t="shared" si="55"/>
        <v/>
      </c>
      <c r="AR98" s="61" t="str">
        <f t="shared" si="56"/>
        <v/>
      </c>
      <c r="AS98" s="60" t="str">
        <f t="shared" si="57"/>
        <v/>
      </c>
      <c r="AT98" s="49" t="str">
        <f t="shared" si="58"/>
        <v/>
      </c>
      <c r="AU98" s="61" t="str">
        <f t="shared" si="59"/>
        <v/>
      </c>
      <c r="AV98" s="276" t="str">
        <f t="shared" si="60"/>
        <v/>
      </c>
      <c r="AW98" s="49" t="str">
        <f t="shared" si="61"/>
        <v/>
      </c>
      <c r="AX98" s="50" t="str">
        <f t="shared" si="62"/>
        <v/>
      </c>
      <c r="AY98" s="53" t="str">
        <f t="shared" si="63"/>
        <v/>
      </c>
      <c r="AZ98" s="49" t="str">
        <f t="shared" si="64"/>
        <v/>
      </c>
      <c r="BA98" s="50" t="str">
        <f t="shared" si="65"/>
        <v/>
      </c>
      <c r="BB98" s="53" t="str">
        <f t="shared" si="66"/>
        <v/>
      </c>
      <c r="BC98" s="49" t="str">
        <f t="shared" si="67"/>
        <v/>
      </c>
      <c r="BD98" s="61" t="str">
        <f t="shared" si="68"/>
        <v/>
      </c>
      <c r="BE98" s="53" t="str">
        <f t="shared" si="69"/>
        <v/>
      </c>
      <c r="BF98" s="49" t="str">
        <f t="shared" si="70"/>
        <v/>
      </c>
      <c r="BG98" s="61" t="str">
        <f t="shared" si="71"/>
        <v/>
      </c>
      <c r="BH98" s="53" t="str">
        <f t="shared" si="72"/>
        <v/>
      </c>
      <c r="BI98" s="49" t="str">
        <f t="shared" si="73"/>
        <v/>
      </c>
      <c r="BJ98" s="61" t="str">
        <f t="shared" si="74"/>
        <v/>
      </c>
    </row>
    <row r="99" spans="1:62" x14ac:dyDescent="0.25">
      <c r="A99" s="6" t="str">
        <f>IF(""=Redigering!A90,"",(Redigering!A90))</f>
        <v/>
      </c>
      <c r="B99" s="6" t="str">
        <f>IF(""=Redigering!C90,"",(Redigering!C90))</f>
        <v/>
      </c>
      <c r="C99" s="137" t="str">
        <f>IF(""=Redigering!D90,"",(Redigering!D90))</f>
        <v/>
      </c>
      <c r="D99" s="6" t="str">
        <f>IF(""=Redigering!E90,"",(Redigering!E90))</f>
        <v/>
      </c>
      <c r="E99" s="6" t="str">
        <f>IF(""=Redigering!F90,"",(Redigering!F90))</f>
        <v/>
      </c>
      <c r="F99" s="6" t="str">
        <f>IF(""=Redigering!G90,"",(Redigering!G90))</f>
        <v/>
      </c>
      <c r="G99" s="6" t="str">
        <f>IF(""=Redigering!H90,"",(Redigering!H90))</f>
        <v/>
      </c>
      <c r="H99" s="6" t="str">
        <f>IF(""=Redigering!I90,"",(Redigering!I90))</f>
        <v/>
      </c>
      <c r="I99" s="6" t="str">
        <f>IF(""=Redigering!J90,"",(Redigering!J90))</f>
        <v/>
      </c>
      <c r="J99" s="154"/>
      <c r="K99" s="155" t="str">
        <f t="shared" si="39"/>
        <v/>
      </c>
      <c r="L99" s="235" t="str">
        <f t="shared" si="40"/>
        <v/>
      </c>
      <c r="M99" s="6" t="str">
        <f>IF(""=Redigering!K90,"",(Redigering!K90))</f>
        <v/>
      </c>
      <c r="N99" s="6" t="str">
        <f>IF(""=Redigering!L90,"",(Redigering!L90))</f>
        <v/>
      </c>
      <c r="O99" s="6" t="str">
        <f>IF(""=Redigering!M90,"",(Redigering!M90))</f>
        <v/>
      </c>
      <c r="P99" s="6" t="str">
        <f>IF(""=Redigering!N90,"",(Redigering!N90))</f>
        <v/>
      </c>
      <c r="Q99" s="6" t="str">
        <f>IF(""=Redigering!O90,"",(Redigering!O90))</f>
        <v/>
      </c>
      <c r="R99" s="6" t="str">
        <f>IF(""=Redigering!P90,"",(Redigering!P90))</f>
        <v/>
      </c>
      <c r="S99" s="6" t="str">
        <f>IF(""=Redigering!Q90,"",(Redigering!Q90))</f>
        <v/>
      </c>
      <c r="T99" s="6" t="str">
        <f>IF(""=Redigering!R90,"",(Redigering!R90))</f>
        <v/>
      </c>
      <c r="U99" s="6" t="str">
        <f>IF(""=Redigering!S90,"",(Redigering!S90))</f>
        <v/>
      </c>
      <c r="V99" s="6" t="str">
        <f>IF(""=Redigering!T90,"",(Redigering!T90))</f>
        <v/>
      </c>
      <c r="W99" s="6" t="str">
        <f>IF(""=Redigering!U90,"",(Redigering!U90))</f>
        <v/>
      </c>
      <c r="X99" s="6" t="str">
        <f>IF(""=Redigering!V90,"",(Redigering!V90))</f>
        <v/>
      </c>
      <c r="Y99" s="6" t="str">
        <f>IF(""=Redigering!W90,"",(Redigering!W90))</f>
        <v/>
      </c>
      <c r="Z99" s="6" t="str">
        <f>IF(""=Redigering!X90,"",(Redigering!X90))</f>
        <v/>
      </c>
      <c r="AC99" s="51" t="str">
        <f t="shared" si="41"/>
        <v/>
      </c>
      <c r="AD99" s="60" t="str">
        <f t="shared" si="42"/>
        <v/>
      </c>
      <c r="AE99" s="49" t="str">
        <f t="shared" si="43"/>
        <v/>
      </c>
      <c r="AF99" s="50" t="str">
        <f t="shared" si="44"/>
        <v/>
      </c>
      <c r="AG99" s="60" t="str">
        <f t="shared" si="45"/>
        <v/>
      </c>
      <c r="AH99" s="49" t="str">
        <f t="shared" si="46"/>
        <v/>
      </c>
      <c r="AI99" s="61" t="str">
        <f t="shared" si="47"/>
        <v/>
      </c>
      <c r="AJ99" s="60" t="str">
        <f t="shared" si="48"/>
        <v/>
      </c>
      <c r="AK99" s="49" t="str">
        <f t="shared" si="49"/>
        <v/>
      </c>
      <c r="AL99" s="61" t="str">
        <f t="shared" si="50"/>
        <v/>
      </c>
      <c r="AM99" s="60" t="str">
        <f t="shared" si="51"/>
        <v/>
      </c>
      <c r="AN99" s="49" t="str">
        <f t="shared" si="52"/>
        <v/>
      </c>
      <c r="AO99" s="61" t="str">
        <f t="shared" si="53"/>
        <v/>
      </c>
      <c r="AP99" s="60" t="str">
        <f t="shared" si="54"/>
        <v/>
      </c>
      <c r="AQ99" s="49" t="str">
        <f t="shared" si="55"/>
        <v/>
      </c>
      <c r="AR99" s="61" t="str">
        <f t="shared" si="56"/>
        <v/>
      </c>
      <c r="AS99" s="60" t="str">
        <f t="shared" si="57"/>
        <v/>
      </c>
      <c r="AT99" s="49" t="str">
        <f t="shared" si="58"/>
        <v/>
      </c>
      <c r="AU99" s="61" t="str">
        <f t="shared" si="59"/>
        <v/>
      </c>
      <c r="AV99" s="276" t="str">
        <f t="shared" si="60"/>
        <v/>
      </c>
      <c r="AW99" s="49" t="str">
        <f t="shared" si="61"/>
        <v/>
      </c>
      <c r="AX99" s="50" t="str">
        <f t="shared" si="62"/>
        <v/>
      </c>
      <c r="AY99" s="53" t="str">
        <f t="shared" si="63"/>
        <v/>
      </c>
      <c r="AZ99" s="49" t="str">
        <f t="shared" si="64"/>
        <v/>
      </c>
      <c r="BA99" s="50" t="str">
        <f t="shared" si="65"/>
        <v/>
      </c>
      <c r="BB99" s="53" t="str">
        <f t="shared" si="66"/>
        <v/>
      </c>
      <c r="BC99" s="49" t="str">
        <f t="shared" si="67"/>
        <v/>
      </c>
      <c r="BD99" s="61" t="str">
        <f t="shared" si="68"/>
        <v/>
      </c>
      <c r="BE99" s="53" t="str">
        <f t="shared" si="69"/>
        <v/>
      </c>
      <c r="BF99" s="49" t="str">
        <f t="shared" si="70"/>
        <v/>
      </c>
      <c r="BG99" s="61" t="str">
        <f t="shared" si="71"/>
        <v/>
      </c>
      <c r="BH99" s="53" t="str">
        <f t="shared" si="72"/>
        <v/>
      </c>
      <c r="BI99" s="49" t="str">
        <f t="shared" si="73"/>
        <v/>
      </c>
      <c r="BJ99" s="61" t="str">
        <f t="shared" si="74"/>
        <v/>
      </c>
    </row>
    <row r="100" spans="1:62" x14ac:dyDescent="0.25">
      <c r="A100" s="6" t="str">
        <f>IF(""=Redigering!A91,"",(Redigering!A91))</f>
        <v/>
      </c>
      <c r="B100" s="6" t="str">
        <f>IF(""=Redigering!C91,"",(Redigering!C91))</f>
        <v/>
      </c>
      <c r="C100" s="137" t="str">
        <f>IF(""=Redigering!D91,"",(Redigering!D91))</f>
        <v/>
      </c>
      <c r="D100" s="6" t="str">
        <f>IF(""=Redigering!E91,"",(Redigering!E91))</f>
        <v/>
      </c>
      <c r="E100" s="6" t="str">
        <f>IF(""=Redigering!F91,"",(Redigering!F91))</f>
        <v/>
      </c>
      <c r="F100" s="6" t="str">
        <f>IF(""=Redigering!G91,"",(Redigering!G91))</f>
        <v/>
      </c>
      <c r="G100" s="6" t="str">
        <f>IF(""=Redigering!H91,"",(Redigering!H91))</f>
        <v/>
      </c>
      <c r="H100" s="6" t="str">
        <f>IF(""=Redigering!I91,"",(Redigering!I91))</f>
        <v/>
      </c>
      <c r="I100" s="6" t="str">
        <f>IF(""=Redigering!J91,"",(Redigering!J91))</f>
        <v/>
      </c>
      <c r="J100" s="154"/>
      <c r="K100" s="155" t="str">
        <f t="shared" si="39"/>
        <v/>
      </c>
      <c r="L100" s="235" t="str">
        <f t="shared" si="40"/>
        <v/>
      </c>
      <c r="M100" s="6" t="str">
        <f>IF(""=Redigering!K91,"",(Redigering!K91))</f>
        <v/>
      </c>
      <c r="N100" s="6" t="str">
        <f>IF(""=Redigering!L91,"",(Redigering!L91))</f>
        <v/>
      </c>
      <c r="O100" s="6" t="str">
        <f>IF(""=Redigering!M91,"",(Redigering!M91))</f>
        <v/>
      </c>
      <c r="P100" s="6" t="str">
        <f>IF(""=Redigering!N91,"",(Redigering!N91))</f>
        <v/>
      </c>
      <c r="Q100" s="6" t="str">
        <f>IF(""=Redigering!O91,"",(Redigering!O91))</f>
        <v/>
      </c>
      <c r="R100" s="6" t="str">
        <f>IF(""=Redigering!P91,"",(Redigering!P91))</f>
        <v/>
      </c>
      <c r="S100" s="6" t="str">
        <f>IF(""=Redigering!Q91,"",(Redigering!Q91))</f>
        <v/>
      </c>
      <c r="T100" s="6" t="str">
        <f>IF(""=Redigering!R91,"",(Redigering!R91))</f>
        <v/>
      </c>
      <c r="U100" s="6" t="str">
        <f>IF(""=Redigering!S91,"",(Redigering!S91))</f>
        <v/>
      </c>
      <c r="V100" s="6" t="str">
        <f>IF(""=Redigering!T91,"",(Redigering!T91))</f>
        <v/>
      </c>
      <c r="W100" s="6" t="str">
        <f>IF(""=Redigering!U91,"",(Redigering!U91))</f>
        <v/>
      </c>
      <c r="X100" s="6" t="str">
        <f>IF(""=Redigering!V91,"",(Redigering!V91))</f>
        <v/>
      </c>
      <c r="Y100" s="6" t="str">
        <f>IF(""=Redigering!W91,"",(Redigering!W91))</f>
        <v/>
      </c>
      <c r="Z100" s="6" t="str">
        <f>IF(""=Redigering!X91,"",(Redigering!X91))</f>
        <v/>
      </c>
      <c r="AC100" s="51" t="str">
        <f t="shared" si="41"/>
        <v/>
      </c>
      <c r="AD100" s="60" t="str">
        <f t="shared" si="42"/>
        <v/>
      </c>
      <c r="AE100" s="49" t="str">
        <f t="shared" si="43"/>
        <v/>
      </c>
      <c r="AF100" s="50" t="str">
        <f t="shared" si="44"/>
        <v/>
      </c>
      <c r="AG100" s="60" t="str">
        <f t="shared" si="45"/>
        <v/>
      </c>
      <c r="AH100" s="49" t="str">
        <f t="shared" si="46"/>
        <v/>
      </c>
      <c r="AI100" s="61" t="str">
        <f t="shared" si="47"/>
        <v/>
      </c>
      <c r="AJ100" s="60" t="str">
        <f t="shared" si="48"/>
        <v/>
      </c>
      <c r="AK100" s="49" t="str">
        <f t="shared" si="49"/>
        <v/>
      </c>
      <c r="AL100" s="61" t="str">
        <f t="shared" si="50"/>
        <v/>
      </c>
      <c r="AM100" s="60" t="str">
        <f t="shared" si="51"/>
        <v/>
      </c>
      <c r="AN100" s="49" t="str">
        <f t="shared" si="52"/>
        <v/>
      </c>
      <c r="AO100" s="61" t="str">
        <f t="shared" si="53"/>
        <v/>
      </c>
      <c r="AP100" s="60" t="str">
        <f t="shared" si="54"/>
        <v/>
      </c>
      <c r="AQ100" s="49" t="str">
        <f t="shared" si="55"/>
        <v/>
      </c>
      <c r="AR100" s="61" t="str">
        <f t="shared" si="56"/>
        <v/>
      </c>
      <c r="AS100" s="60" t="str">
        <f t="shared" si="57"/>
        <v/>
      </c>
      <c r="AT100" s="49" t="str">
        <f t="shared" si="58"/>
        <v/>
      </c>
      <c r="AU100" s="61" t="str">
        <f t="shared" si="59"/>
        <v/>
      </c>
      <c r="AV100" s="276" t="str">
        <f t="shared" si="60"/>
        <v/>
      </c>
      <c r="AW100" s="49" t="str">
        <f t="shared" si="61"/>
        <v/>
      </c>
      <c r="AX100" s="50" t="str">
        <f t="shared" si="62"/>
        <v/>
      </c>
      <c r="AY100" s="53" t="str">
        <f t="shared" si="63"/>
        <v/>
      </c>
      <c r="AZ100" s="49" t="str">
        <f t="shared" si="64"/>
        <v/>
      </c>
      <c r="BA100" s="50" t="str">
        <f t="shared" si="65"/>
        <v/>
      </c>
      <c r="BB100" s="53" t="str">
        <f t="shared" si="66"/>
        <v/>
      </c>
      <c r="BC100" s="49" t="str">
        <f t="shared" si="67"/>
        <v/>
      </c>
      <c r="BD100" s="61" t="str">
        <f t="shared" si="68"/>
        <v/>
      </c>
      <c r="BE100" s="53" t="str">
        <f t="shared" si="69"/>
        <v/>
      </c>
      <c r="BF100" s="49" t="str">
        <f t="shared" si="70"/>
        <v/>
      </c>
      <c r="BG100" s="61" t="str">
        <f t="shared" si="71"/>
        <v/>
      </c>
      <c r="BH100" s="53" t="str">
        <f t="shared" si="72"/>
        <v/>
      </c>
      <c r="BI100" s="49" t="str">
        <f t="shared" si="73"/>
        <v/>
      </c>
      <c r="BJ100" s="61" t="str">
        <f t="shared" si="74"/>
        <v/>
      </c>
    </row>
    <row r="101" spans="1:62" x14ac:dyDescent="0.25">
      <c r="A101" s="6" t="str">
        <f>IF(""=Redigering!A92,"",(Redigering!A92))</f>
        <v/>
      </c>
      <c r="B101" s="6" t="str">
        <f>IF(""=Redigering!C92,"",(Redigering!C92))</f>
        <v/>
      </c>
      <c r="C101" s="137" t="str">
        <f>IF(""=Redigering!D92,"",(Redigering!D92))</f>
        <v/>
      </c>
      <c r="D101" s="6" t="str">
        <f>IF(""=Redigering!E92,"",(Redigering!E92))</f>
        <v/>
      </c>
      <c r="E101" s="6" t="str">
        <f>IF(""=Redigering!F92,"",(Redigering!F92))</f>
        <v/>
      </c>
      <c r="F101" s="6" t="str">
        <f>IF(""=Redigering!G92,"",(Redigering!G92))</f>
        <v/>
      </c>
      <c r="G101" s="6" t="str">
        <f>IF(""=Redigering!H92,"",(Redigering!H92))</f>
        <v/>
      </c>
      <c r="H101" s="6" t="str">
        <f>IF(""=Redigering!I92,"",(Redigering!I92))</f>
        <v/>
      </c>
      <c r="I101" s="6" t="str">
        <f>IF(""=Redigering!J92,"",(Redigering!J92))</f>
        <v/>
      </c>
      <c r="J101" s="154"/>
      <c r="K101" s="155" t="str">
        <f t="shared" si="39"/>
        <v/>
      </c>
      <c r="L101" s="235" t="str">
        <f t="shared" si="40"/>
        <v/>
      </c>
      <c r="M101" s="6" t="str">
        <f>IF(""=Redigering!K92,"",(Redigering!K92))</f>
        <v/>
      </c>
      <c r="N101" s="6" t="str">
        <f>IF(""=Redigering!L92,"",(Redigering!L92))</f>
        <v/>
      </c>
      <c r="O101" s="6" t="str">
        <f>IF(""=Redigering!M92,"",(Redigering!M92))</f>
        <v/>
      </c>
      <c r="P101" s="6" t="str">
        <f>IF(""=Redigering!N92,"",(Redigering!N92))</f>
        <v/>
      </c>
      <c r="Q101" s="6" t="str">
        <f>IF(""=Redigering!O92,"",(Redigering!O92))</f>
        <v/>
      </c>
      <c r="R101" s="6" t="str">
        <f>IF(""=Redigering!P92,"",(Redigering!P92))</f>
        <v/>
      </c>
      <c r="S101" s="6" t="str">
        <f>IF(""=Redigering!Q92,"",(Redigering!Q92))</f>
        <v/>
      </c>
      <c r="T101" s="6" t="str">
        <f>IF(""=Redigering!R92,"",(Redigering!R92))</f>
        <v/>
      </c>
      <c r="U101" s="6" t="str">
        <f>IF(""=Redigering!S92,"",(Redigering!S92))</f>
        <v/>
      </c>
      <c r="V101" s="6" t="str">
        <f>IF(""=Redigering!T92,"",(Redigering!T92))</f>
        <v/>
      </c>
      <c r="W101" s="6" t="str">
        <f>IF(""=Redigering!U92,"",(Redigering!U92))</f>
        <v/>
      </c>
      <c r="X101" s="6" t="str">
        <f>IF(""=Redigering!V92,"",(Redigering!V92))</f>
        <v/>
      </c>
      <c r="Y101" s="6" t="str">
        <f>IF(""=Redigering!W92,"",(Redigering!W92))</f>
        <v/>
      </c>
      <c r="Z101" s="6" t="str">
        <f>IF(""=Redigering!X92,"",(Redigering!X92))</f>
        <v/>
      </c>
      <c r="AC101" s="51" t="str">
        <f t="shared" si="41"/>
        <v/>
      </c>
      <c r="AD101" s="60" t="str">
        <f t="shared" si="42"/>
        <v/>
      </c>
      <c r="AE101" s="49" t="str">
        <f t="shared" si="43"/>
        <v/>
      </c>
      <c r="AF101" s="50" t="str">
        <f t="shared" si="44"/>
        <v/>
      </c>
      <c r="AG101" s="60" t="str">
        <f t="shared" si="45"/>
        <v/>
      </c>
      <c r="AH101" s="49" t="str">
        <f t="shared" si="46"/>
        <v/>
      </c>
      <c r="AI101" s="61" t="str">
        <f t="shared" si="47"/>
        <v/>
      </c>
      <c r="AJ101" s="60" t="str">
        <f t="shared" si="48"/>
        <v/>
      </c>
      <c r="AK101" s="49" t="str">
        <f t="shared" si="49"/>
        <v/>
      </c>
      <c r="AL101" s="61" t="str">
        <f t="shared" si="50"/>
        <v/>
      </c>
      <c r="AM101" s="60" t="str">
        <f t="shared" si="51"/>
        <v/>
      </c>
      <c r="AN101" s="49" t="str">
        <f t="shared" si="52"/>
        <v/>
      </c>
      <c r="AO101" s="61" t="str">
        <f t="shared" si="53"/>
        <v/>
      </c>
      <c r="AP101" s="60" t="str">
        <f t="shared" si="54"/>
        <v/>
      </c>
      <c r="AQ101" s="49" t="str">
        <f t="shared" si="55"/>
        <v/>
      </c>
      <c r="AR101" s="61" t="str">
        <f t="shared" si="56"/>
        <v/>
      </c>
      <c r="AS101" s="60" t="str">
        <f t="shared" si="57"/>
        <v/>
      </c>
      <c r="AT101" s="49" t="str">
        <f t="shared" si="58"/>
        <v/>
      </c>
      <c r="AU101" s="61" t="str">
        <f t="shared" si="59"/>
        <v/>
      </c>
      <c r="AV101" s="276" t="str">
        <f t="shared" si="60"/>
        <v/>
      </c>
      <c r="AW101" s="49" t="str">
        <f t="shared" si="61"/>
        <v/>
      </c>
      <c r="AX101" s="50" t="str">
        <f t="shared" si="62"/>
        <v/>
      </c>
      <c r="AY101" s="53" t="str">
        <f t="shared" si="63"/>
        <v/>
      </c>
      <c r="AZ101" s="49" t="str">
        <f t="shared" si="64"/>
        <v/>
      </c>
      <c r="BA101" s="50" t="str">
        <f t="shared" si="65"/>
        <v/>
      </c>
      <c r="BB101" s="53" t="str">
        <f t="shared" si="66"/>
        <v/>
      </c>
      <c r="BC101" s="49" t="str">
        <f t="shared" si="67"/>
        <v/>
      </c>
      <c r="BD101" s="61" t="str">
        <f t="shared" si="68"/>
        <v/>
      </c>
      <c r="BE101" s="53" t="str">
        <f t="shared" si="69"/>
        <v/>
      </c>
      <c r="BF101" s="49" t="str">
        <f t="shared" si="70"/>
        <v/>
      </c>
      <c r="BG101" s="61" t="str">
        <f t="shared" si="71"/>
        <v/>
      </c>
      <c r="BH101" s="53" t="str">
        <f t="shared" si="72"/>
        <v/>
      </c>
      <c r="BI101" s="49" t="str">
        <f t="shared" si="73"/>
        <v/>
      </c>
      <c r="BJ101" s="61" t="str">
        <f t="shared" si="74"/>
        <v/>
      </c>
    </row>
    <row r="102" spans="1:62" x14ac:dyDescent="0.25">
      <c r="A102" s="6" t="str">
        <f>IF(""=Redigering!A93,"",(Redigering!A93))</f>
        <v/>
      </c>
      <c r="B102" s="6" t="str">
        <f>IF(""=Redigering!C93,"",(Redigering!C93))</f>
        <v/>
      </c>
      <c r="C102" s="137" t="str">
        <f>IF(""=Redigering!D93,"",(Redigering!D93))</f>
        <v/>
      </c>
      <c r="D102" s="6" t="str">
        <f>IF(""=Redigering!E93,"",(Redigering!E93))</f>
        <v/>
      </c>
      <c r="E102" s="6" t="str">
        <f>IF(""=Redigering!F93,"",(Redigering!F93))</f>
        <v/>
      </c>
      <c r="F102" s="6" t="str">
        <f>IF(""=Redigering!G93,"",(Redigering!G93))</f>
        <v/>
      </c>
      <c r="G102" s="6" t="str">
        <f>IF(""=Redigering!H93,"",(Redigering!H93))</f>
        <v/>
      </c>
      <c r="H102" s="6" t="str">
        <f>IF(""=Redigering!I93,"",(Redigering!I93))</f>
        <v/>
      </c>
      <c r="I102" s="6" t="str">
        <f>IF(""=Redigering!J93,"",(Redigering!J93))</f>
        <v/>
      </c>
      <c r="J102" s="154"/>
      <c r="K102" s="155" t="str">
        <f t="shared" si="39"/>
        <v/>
      </c>
      <c r="L102" s="235" t="str">
        <f t="shared" si="40"/>
        <v/>
      </c>
      <c r="M102" s="6" t="str">
        <f>IF(""=Redigering!K93,"",(Redigering!K93))</f>
        <v/>
      </c>
      <c r="N102" s="6" t="str">
        <f>IF(""=Redigering!L93,"",(Redigering!L93))</f>
        <v/>
      </c>
      <c r="O102" s="6" t="str">
        <f>IF(""=Redigering!M93,"",(Redigering!M93))</f>
        <v/>
      </c>
      <c r="P102" s="6" t="str">
        <f>IF(""=Redigering!N93,"",(Redigering!N93))</f>
        <v/>
      </c>
      <c r="Q102" s="6" t="str">
        <f>IF(""=Redigering!O93,"",(Redigering!O93))</f>
        <v/>
      </c>
      <c r="R102" s="6" t="str">
        <f>IF(""=Redigering!P93,"",(Redigering!P93))</f>
        <v/>
      </c>
      <c r="S102" s="6" t="str">
        <f>IF(""=Redigering!Q93,"",(Redigering!Q93))</f>
        <v/>
      </c>
      <c r="T102" s="6" t="str">
        <f>IF(""=Redigering!R93,"",(Redigering!R93))</f>
        <v/>
      </c>
      <c r="U102" s="6" t="str">
        <f>IF(""=Redigering!S93,"",(Redigering!S93))</f>
        <v/>
      </c>
      <c r="V102" s="6" t="str">
        <f>IF(""=Redigering!T93,"",(Redigering!T93))</f>
        <v/>
      </c>
      <c r="W102" s="6" t="str">
        <f>IF(""=Redigering!U93,"",(Redigering!U93))</f>
        <v/>
      </c>
      <c r="X102" s="6" t="str">
        <f>IF(""=Redigering!V93,"",(Redigering!V93))</f>
        <v/>
      </c>
      <c r="Y102" s="6" t="str">
        <f>IF(""=Redigering!W93,"",(Redigering!W93))</f>
        <v/>
      </c>
      <c r="Z102" s="6" t="str">
        <f>IF(""=Redigering!X93,"",(Redigering!X93))</f>
        <v/>
      </c>
      <c r="AC102" s="51" t="str">
        <f t="shared" si="41"/>
        <v/>
      </c>
      <c r="AD102" s="60" t="str">
        <f t="shared" si="42"/>
        <v/>
      </c>
      <c r="AE102" s="49" t="str">
        <f t="shared" si="43"/>
        <v/>
      </c>
      <c r="AF102" s="50" t="str">
        <f t="shared" si="44"/>
        <v/>
      </c>
      <c r="AG102" s="60" t="str">
        <f t="shared" si="45"/>
        <v/>
      </c>
      <c r="AH102" s="49" t="str">
        <f t="shared" si="46"/>
        <v/>
      </c>
      <c r="AI102" s="61" t="str">
        <f t="shared" si="47"/>
        <v/>
      </c>
      <c r="AJ102" s="60" t="str">
        <f t="shared" si="48"/>
        <v/>
      </c>
      <c r="AK102" s="49" t="str">
        <f t="shared" si="49"/>
        <v/>
      </c>
      <c r="AL102" s="61" t="str">
        <f t="shared" si="50"/>
        <v/>
      </c>
      <c r="AM102" s="60" t="str">
        <f t="shared" si="51"/>
        <v/>
      </c>
      <c r="AN102" s="49" t="str">
        <f t="shared" si="52"/>
        <v/>
      </c>
      <c r="AO102" s="61" t="str">
        <f t="shared" si="53"/>
        <v/>
      </c>
      <c r="AP102" s="60" t="str">
        <f t="shared" si="54"/>
        <v/>
      </c>
      <c r="AQ102" s="49" t="str">
        <f t="shared" si="55"/>
        <v/>
      </c>
      <c r="AR102" s="61" t="str">
        <f t="shared" si="56"/>
        <v/>
      </c>
      <c r="AS102" s="60" t="str">
        <f t="shared" si="57"/>
        <v/>
      </c>
      <c r="AT102" s="49" t="str">
        <f t="shared" si="58"/>
        <v/>
      </c>
      <c r="AU102" s="61" t="str">
        <f t="shared" si="59"/>
        <v/>
      </c>
      <c r="AV102" s="276" t="str">
        <f t="shared" si="60"/>
        <v/>
      </c>
      <c r="AW102" s="49" t="str">
        <f t="shared" si="61"/>
        <v/>
      </c>
      <c r="AX102" s="50" t="str">
        <f t="shared" si="62"/>
        <v/>
      </c>
      <c r="AY102" s="53" t="str">
        <f t="shared" si="63"/>
        <v/>
      </c>
      <c r="AZ102" s="49" t="str">
        <f t="shared" si="64"/>
        <v/>
      </c>
      <c r="BA102" s="50" t="str">
        <f t="shared" si="65"/>
        <v/>
      </c>
      <c r="BB102" s="53" t="str">
        <f t="shared" si="66"/>
        <v/>
      </c>
      <c r="BC102" s="49" t="str">
        <f t="shared" si="67"/>
        <v/>
      </c>
      <c r="BD102" s="61" t="str">
        <f t="shared" si="68"/>
        <v/>
      </c>
      <c r="BE102" s="53" t="str">
        <f t="shared" si="69"/>
        <v/>
      </c>
      <c r="BF102" s="49" t="str">
        <f t="shared" si="70"/>
        <v/>
      </c>
      <c r="BG102" s="61" t="str">
        <f t="shared" si="71"/>
        <v/>
      </c>
      <c r="BH102" s="53" t="str">
        <f t="shared" si="72"/>
        <v/>
      </c>
      <c r="BI102" s="49" t="str">
        <f t="shared" si="73"/>
        <v/>
      </c>
      <c r="BJ102" s="61" t="str">
        <f t="shared" si="74"/>
        <v/>
      </c>
    </row>
    <row r="103" spans="1:62" x14ac:dyDescent="0.25">
      <c r="A103" s="6" t="str">
        <f>IF(""=Redigering!A94,"",(Redigering!A94))</f>
        <v/>
      </c>
      <c r="B103" s="6" t="str">
        <f>IF(""=Redigering!C94,"",(Redigering!C94))</f>
        <v/>
      </c>
      <c r="C103" s="137" t="str">
        <f>IF(""=Redigering!D94,"",(Redigering!D94))</f>
        <v/>
      </c>
      <c r="D103" s="6" t="str">
        <f>IF(""=Redigering!E94,"",(Redigering!E94))</f>
        <v/>
      </c>
      <c r="E103" s="6" t="str">
        <f>IF(""=Redigering!F94,"",(Redigering!F94))</f>
        <v/>
      </c>
      <c r="F103" s="6" t="str">
        <f>IF(""=Redigering!G94,"",(Redigering!G94))</f>
        <v/>
      </c>
      <c r="G103" s="6" t="str">
        <f>IF(""=Redigering!H94,"",(Redigering!H94))</f>
        <v/>
      </c>
      <c r="H103" s="6" t="str">
        <f>IF(""=Redigering!I94,"",(Redigering!I94))</f>
        <v/>
      </c>
      <c r="I103" s="6" t="str">
        <f>IF(""=Redigering!J94,"",(Redigering!J94))</f>
        <v/>
      </c>
      <c r="J103" s="154"/>
      <c r="K103" s="155" t="str">
        <f t="shared" si="39"/>
        <v/>
      </c>
      <c r="L103" s="235" t="str">
        <f t="shared" si="40"/>
        <v/>
      </c>
      <c r="M103" s="6" t="str">
        <f>IF(""=Redigering!K94,"",(Redigering!K94))</f>
        <v/>
      </c>
      <c r="N103" s="6" t="str">
        <f>IF(""=Redigering!L94,"",(Redigering!L94))</f>
        <v/>
      </c>
      <c r="O103" s="6" t="str">
        <f>IF(""=Redigering!M94,"",(Redigering!M94))</f>
        <v/>
      </c>
      <c r="P103" s="6" t="str">
        <f>IF(""=Redigering!N94,"",(Redigering!N94))</f>
        <v/>
      </c>
      <c r="Q103" s="6" t="str">
        <f>IF(""=Redigering!O94,"",(Redigering!O94))</f>
        <v/>
      </c>
      <c r="R103" s="6" t="str">
        <f>IF(""=Redigering!P94,"",(Redigering!P94))</f>
        <v/>
      </c>
      <c r="S103" s="6" t="str">
        <f>IF(""=Redigering!Q94,"",(Redigering!Q94))</f>
        <v/>
      </c>
      <c r="T103" s="6" t="str">
        <f>IF(""=Redigering!R94,"",(Redigering!R94))</f>
        <v/>
      </c>
      <c r="U103" s="6" t="str">
        <f>IF(""=Redigering!S94,"",(Redigering!S94))</f>
        <v/>
      </c>
      <c r="V103" s="6" t="str">
        <f>IF(""=Redigering!T94,"",(Redigering!T94))</f>
        <v/>
      </c>
      <c r="W103" s="6" t="str">
        <f>IF(""=Redigering!U94,"",(Redigering!U94))</f>
        <v/>
      </c>
      <c r="X103" s="6" t="str">
        <f>IF(""=Redigering!V94,"",(Redigering!V94))</f>
        <v/>
      </c>
      <c r="Y103" s="6" t="str">
        <f>IF(""=Redigering!W94,"",(Redigering!W94))</f>
        <v/>
      </c>
      <c r="Z103" s="6" t="str">
        <f>IF(""=Redigering!X94,"",(Redigering!X94))</f>
        <v/>
      </c>
      <c r="AC103" s="51" t="str">
        <f t="shared" si="41"/>
        <v/>
      </c>
      <c r="AD103" s="60" t="str">
        <f t="shared" si="42"/>
        <v/>
      </c>
      <c r="AE103" s="49" t="str">
        <f t="shared" si="43"/>
        <v/>
      </c>
      <c r="AF103" s="50" t="str">
        <f t="shared" si="44"/>
        <v/>
      </c>
      <c r="AG103" s="60" t="str">
        <f t="shared" si="45"/>
        <v/>
      </c>
      <c r="AH103" s="49" t="str">
        <f t="shared" si="46"/>
        <v/>
      </c>
      <c r="AI103" s="61" t="str">
        <f t="shared" si="47"/>
        <v/>
      </c>
      <c r="AJ103" s="60" t="str">
        <f t="shared" si="48"/>
        <v/>
      </c>
      <c r="AK103" s="49" t="str">
        <f t="shared" si="49"/>
        <v/>
      </c>
      <c r="AL103" s="61" t="str">
        <f t="shared" si="50"/>
        <v/>
      </c>
      <c r="AM103" s="60" t="str">
        <f t="shared" si="51"/>
        <v/>
      </c>
      <c r="AN103" s="49" t="str">
        <f t="shared" si="52"/>
        <v/>
      </c>
      <c r="AO103" s="61" t="str">
        <f t="shared" si="53"/>
        <v/>
      </c>
      <c r="AP103" s="60" t="str">
        <f t="shared" si="54"/>
        <v/>
      </c>
      <c r="AQ103" s="49" t="str">
        <f t="shared" si="55"/>
        <v/>
      </c>
      <c r="AR103" s="61" t="str">
        <f t="shared" si="56"/>
        <v/>
      </c>
      <c r="AS103" s="60" t="str">
        <f t="shared" si="57"/>
        <v/>
      </c>
      <c r="AT103" s="49" t="str">
        <f t="shared" si="58"/>
        <v/>
      </c>
      <c r="AU103" s="61" t="str">
        <f t="shared" si="59"/>
        <v/>
      </c>
      <c r="AV103" s="276" t="str">
        <f t="shared" si="60"/>
        <v/>
      </c>
      <c r="AW103" s="49" t="str">
        <f t="shared" si="61"/>
        <v/>
      </c>
      <c r="AX103" s="50" t="str">
        <f t="shared" si="62"/>
        <v/>
      </c>
      <c r="AY103" s="53" t="str">
        <f t="shared" si="63"/>
        <v/>
      </c>
      <c r="AZ103" s="49" t="str">
        <f t="shared" si="64"/>
        <v/>
      </c>
      <c r="BA103" s="50" t="str">
        <f t="shared" si="65"/>
        <v/>
      </c>
      <c r="BB103" s="53" t="str">
        <f t="shared" si="66"/>
        <v/>
      </c>
      <c r="BC103" s="49" t="str">
        <f t="shared" si="67"/>
        <v/>
      </c>
      <c r="BD103" s="61" t="str">
        <f t="shared" si="68"/>
        <v/>
      </c>
      <c r="BE103" s="53" t="str">
        <f t="shared" si="69"/>
        <v/>
      </c>
      <c r="BF103" s="49" t="str">
        <f t="shared" si="70"/>
        <v/>
      </c>
      <c r="BG103" s="61" t="str">
        <f t="shared" si="71"/>
        <v/>
      </c>
      <c r="BH103" s="53" t="str">
        <f t="shared" si="72"/>
        <v/>
      </c>
      <c r="BI103" s="49" t="str">
        <f t="shared" si="73"/>
        <v/>
      </c>
      <c r="BJ103" s="61" t="str">
        <f t="shared" si="74"/>
        <v/>
      </c>
    </row>
    <row r="104" spans="1:62" x14ac:dyDescent="0.25">
      <c r="A104" s="6" t="str">
        <f>IF(""=Redigering!A95,"",(Redigering!A95))</f>
        <v/>
      </c>
      <c r="B104" s="6" t="str">
        <f>IF(""=Redigering!C95,"",(Redigering!C95))</f>
        <v/>
      </c>
      <c r="C104" s="137" t="str">
        <f>IF(""=Redigering!D95,"",(Redigering!D95))</f>
        <v/>
      </c>
      <c r="D104" s="6" t="str">
        <f>IF(""=Redigering!E95,"",(Redigering!E95))</f>
        <v/>
      </c>
      <c r="E104" s="6" t="str">
        <f>IF(""=Redigering!F95,"",(Redigering!F95))</f>
        <v/>
      </c>
      <c r="F104" s="6" t="str">
        <f>IF(""=Redigering!G95,"",(Redigering!G95))</f>
        <v/>
      </c>
      <c r="G104" s="6" t="str">
        <f>IF(""=Redigering!H95,"",(Redigering!H95))</f>
        <v/>
      </c>
      <c r="H104" s="6" t="str">
        <f>IF(""=Redigering!I95,"",(Redigering!I95))</f>
        <v/>
      </c>
      <c r="I104" s="6" t="str">
        <f>IF(""=Redigering!J95,"",(Redigering!J95))</f>
        <v/>
      </c>
      <c r="J104" s="154"/>
      <c r="K104" s="155" t="str">
        <f t="shared" si="39"/>
        <v/>
      </c>
      <c r="L104" s="235" t="str">
        <f t="shared" si="40"/>
        <v/>
      </c>
      <c r="M104" s="6" t="str">
        <f>IF(""=Redigering!K95,"",(Redigering!K95))</f>
        <v/>
      </c>
      <c r="N104" s="6" t="str">
        <f>IF(""=Redigering!L95,"",(Redigering!L95))</f>
        <v/>
      </c>
      <c r="O104" s="6" t="str">
        <f>IF(""=Redigering!M95,"",(Redigering!M95))</f>
        <v/>
      </c>
      <c r="P104" s="6" t="str">
        <f>IF(""=Redigering!N95,"",(Redigering!N95))</f>
        <v/>
      </c>
      <c r="Q104" s="6" t="str">
        <f>IF(""=Redigering!O95,"",(Redigering!O95))</f>
        <v/>
      </c>
      <c r="R104" s="6" t="str">
        <f>IF(""=Redigering!P95,"",(Redigering!P95))</f>
        <v/>
      </c>
      <c r="S104" s="6" t="str">
        <f>IF(""=Redigering!Q95,"",(Redigering!Q95))</f>
        <v/>
      </c>
      <c r="T104" s="6" t="str">
        <f>IF(""=Redigering!R95,"",(Redigering!R95))</f>
        <v/>
      </c>
      <c r="U104" s="6" t="str">
        <f>IF(""=Redigering!S95,"",(Redigering!S95))</f>
        <v/>
      </c>
      <c r="V104" s="6" t="str">
        <f>IF(""=Redigering!T95,"",(Redigering!T95))</f>
        <v/>
      </c>
      <c r="W104" s="6" t="str">
        <f>IF(""=Redigering!U95,"",(Redigering!U95))</f>
        <v/>
      </c>
      <c r="X104" s="6" t="str">
        <f>IF(""=Redigering!V95,"",(Redigering!V95))</f>
        <v/>
      </c>
      <c r="Y104" s="6" t="str">
        <f>IF(""=Redigering!W95,"",(Redigering!W95))</f>
        <v/>
      </c>
      <c r="Z104" s="6" t="str">
        <f>IF(""=Redigering!X95,"",(Redigering!X95))</f>
        <v/>
      </c>
      <c r="AC104" s="51" t="str">
        <f t="shared" si="41"/>
        <v/>
      </c>
      <c r="AD104" s="60" t="str">
        <f t="shared" si="42"/>
        <v/>
      </c>
      <c r="AE104" s="49" t="str">
        <f t="shared" si="43"/>
        <v/>
      </c>
      <c r="AF104" s="50" t="str">
        <f t="shared" si="44"/>
        <v/>
      </c>
      <c r="AG104" s="60" t="str">
        <f t="shared" si="45"/>
        <v/>
      </c>
      <c r="AH104" s="49" t="str">
        <f t="shared" si="46"/>
        <v/>
      </c>
      <c r="AI104" s="61" t="str">
        <f t="shared" si="47"/>
        <v/>
      </c>
      <c r="AJ104" s="60" t="str">
        <f t="shared" si="48"/>
        <v/>
      </c>
      <c r="AK104" s="49" t="str">
        <f t="shared" si="49"/>
        <v/>
      </c>
      <c r="AL104" s="61" t="str">
        <f t="shared" si="50"/>
        <v/>
      </c>
      <c r="AM104" s="60" t="str">
        <f t="shared" si="51"/>
        <v/>
      </c>
      <c r="AN104" s="49" t="str">
        <f t="shared" si="52"/>
        <v/>
      </c>
      <c r="AO104" s="61" t="str">
        <f t="shared" si="53"/>
        <v/>
      </c>
      <c r="AP104" s="60" t="str">
        <f t="shared" si="54"/>
        <v/>
      </c>
      <c r="AQ104" s="49" t="str">
        <f t="shared" si="55"/>
        <v/>
      </c>
      <c r="AR104" s="61" t="str">
        <f t="shared" si="56"/>
        <v/>
      </c>
      <c r="AS104" s="60" t="str">
        <f t="shared" si="57"/>
        <v/>
      </c>
      <c r="AT104" s="49" t="str">
        <f t="shared" si="58"/>
        <v/>
      </c>
      <c r="AU104" s="61" t="str">
        <f t="shared" si="59"/>
        <v/>
      </c>
      <c r="AV104" s="276" t="str">
        <f t="shared" si="60"/>
        <v/>
      </c>
      <c r="AW104" s="49" t="str">
        <f t="shared" si="61"/>
        <v/>
      </c>
      <c r="AX104" s="50" t="str">
        <f t="shared" si="62"/>
        <v/>
      </c>
      <c r="AY104" s="53" t="str">
        <f t="shared" si="63"/>
        <v/>
      </c>
      <c r="AZ104" s="49" t="str">
        <f t="shared" si="64"/>
        <v/>
      </c>
      <c r="BA104" s="50" t="str">
        <f t="shared" si="65"/>
        <v/>
      </c>
      <c r="BB104" s="53" t="str">
        <f t="shared" si="66"/>
        <v/>
      </c>
      <c r="BC104" s="49" t="str">
        <f t="shared" si="67"/>
        <v/>
      </c>
      <c r="BD104" s="61" t="str">
        <f t="shared" si="68"/>
        <v/>
      </c>
      <c r="BE104" s="53" t="str">
        <f t="shared" si="69"/>
        <v/>
      </c>
      <c r="BF104" s="49" t="str">
        <f t="shared" si="70"/>
        <v/>
      </c>
      <c r="BG104" s="61" t="str">
        <f t="shared" si="71"/>
        <v/>
      </c>
      <c r="BH104" s="53" t="str">
        <f t="shared" si="72"/>
        <v/>
      </c>
      <c r="BI104" s="49" t="str">
        <f t="shared" si="73"/>
        <v/>
      </c>
      <c r="BJ104" s="61" t="str">
        <f t="shared" si="74"/>
        <v/>
      </c>
    </row>
    <row r="105" spans="1:62" x14ac:dyDescent="0.25">
      <c r="A105" s="6" t="str">
        <f>IF(""=Redigering!A96,"",(Redigering!A96))</f>
        <v/>
      </c>
      <c r="B105" s="6" t="str">
        <f>IF(""=Redigering!C96,"",(Redigering!C96))</f>
        <v/>
      </c>
      <c r="C105" s="137" t="str">
        <f>IF(""=Redigering!D96,"",(Redigering!D96))</f>
        <v/>
      </c>
      <c r="D105" s="6" t="str">
        <f>IF(""=Redigering!E96,"",(Redigering!E96))</f>
        <v/>
      </c>
      <c r="E105" s="6" t="str">
        <f>IF(""=Redigering!F96,"",(Redigering!F96))</f>
        <v/>
      </c>
      <c r="F105" s="6" t="str">
        <f>IF(""=Redigering!G96,"",(Redigering!G96))</f>
        <v/>
      </c>
      <c r="G105" s="6" t="str">
        <f>IF(""=Redigering!H96,"",(Redigering!H96))</f>
        <v/>
      </c>
      <c r="H105" s="6" t="str">
        <f>IF(""=Redigering!I96,"",(Redigering!I96))</f>
        <v/>
      </c>
      <c r="I105" s="6" t="str">
        <f>IF(""=Redigering!J96,"",(Redigering!J96))</f>
        <v/>
      </c>
      <c r="J105" s="154"/>
      <c r="K105" s="155" t="str">
        <f t="shared" si="39"/>
        <v/>
      </c>
      <c r="L105" s="235" t="str">
        <f t="shared" si="40"/>
        <v/>
      </c>
      <c r="M105" s="6" t="str">
        <f>IF(""=Redigering!K96,"",(Redigering!K96))</f>
        <v/>
      </c>
      <c r="N105" s="6" t="str">
        <f>IF(""=Redigering!L96,"",(Redigering!L96))</f>
        <v/>
      </c>
      <c r="O105" s="6" t="str">
        <f>IF(""=Redigering!M96,"",(Redigering!M96))</f>
        <v/>
      </c>
      <c r="P105" s="6" t="str">
        <f>IF(""=Redigering!N96,"",(Redigering!N96))</f>
        <v/>
      </c>
      <c r="Q105" s="6" t="str">
        <f>IF(""=Redigering!O96,"",(Redigering!O96))</f>
        <v/>
      </c>
      <c r="R105" s="6" t="str">
        <f>IF(""=Redigering!P96,"",(Redigering!P96))</f>
        <v/>
      </c>
      <c r="S105" s="6" t="str">
        <f>IF(""=Redigering!Q96,"",(Redigering!Q96))</f>
        <v/>
      </c>
      <c r="T105" s="6" t="str">
        <f>IF(""=Redigering!R96,"",(Redigering!R96))</f>
        <v/>
      </c>
      <c r="U105" s="6" t="str">
        <f>IF(""=Redigering!S96,"",(Redigering!S96))</f>
        <v/>
      </c>
      <c r="V105" s="6" t="str">
        <f>IF(""=Redigering!T96,"",(Redigering!T96))</f>
        <v/>
      </c>
      <c r="W105" s="6" t="str">
        <f>IF(""=Redigering!U96,"",(Redigering!U96))</f>
        <v/>
      </c>
      <c r="X105" s="6" t="str">
        <f>IF(""=Redigering!V96,"",(Redigering!V96))</f>
        <v/>
      </c>
      <c r="Y105" s="6" t="str">
        <f>IF(""=Redigering!W96,"",(Redigering!W96))</f>
        <v/>
      </c>
      <c r="Z105" s="6" t="str">
        <f>IF(""=Redigering!X96,"",(Redigering!X96))</f>
        <v/>
      </c>
      <c r="AC105" s="51" t="str">
        <f t="shared" si="41"/>
        <v/>
      </c>
      <c r="AD105" s="60" t="str">
        <f t="shared" si="42"/>
        <v/>
      </c>
      <c r="AE105" s="49" t="str">
        <f t="shared" si="43"/>
        <v/>
      </c>
      <c r="AF105" s="50" t="str">
        <f t="shared" si="44"/>
        <v/>
      </c>
      <c r="AG105" s="60" t="str">
        <f t="shared" si="45"/>
        <v/>
      </c>
      <c r="AH105" s="49" t="str">
        <f t="shared" si="46"/>
        <v/>
      </c>
      <c r="AI105" s="61" t="str">
        <f t="shared" si="47"/>
        <v/>
      </c>
      <c r="AJ105" s="60" t="str">
        <f t="shared" si="48"/>
        <v/>
      </c>
      <c r="AK105" s="49" t="str">
        <f t="shared" si="49"/>
        <v/>
      </c>
      <c r="AL105" s="61" t="str">
        <f t="shared" si="50"/>
        <v/>
      </c>
      <c r="AM105" s="60" t="str">
        <f t="shared" si="51"/>
        <v/>
      </c>
      <c r="AN105" s="49" t="str">
        <f t="shared" si="52"/>
        <v/>
      </c>
      <c r="AO105" s="61" t="str">
        <f t="shared" si="53"/>
        <v/>
      </c>
      <c r="AP105" s="60" t="str">
        <f t="shared" si="54"/>
        <v/>
      </c>
      <c r="AQ105" s="49" t="str">
        <f t="shared" si="55"/>
        <v/>
      </c>
      <c r="AR105" s="61" t="str">
        <f t="shared" si="56"/>
        <v/>
      </c>
      <c r="AS105" s="60" t="str">
        <f t="shared" si="57"/>
        <v/>
      </c>
      <c r="AT105" s="49" t="str">
        <f t="shared" si="58"/>
        <v/>
      </c>
      <c r="AU105" s="61" t="str">
        <f t="shared" si="59"/>
        <v/>
      </c>
      <c r="AV105" s="276" t="str">
        <f t="shared" si="60"/>
        <v/>
      </c>
      <c r="AW105" s="49" t="str">
        <f t="shared" si="61"/>
        <v/>
      </c>
      <c r="AX105" s="50" t="str">
        <f t="shared" si="62"/>
        <v/>
      </c>
      <c r="AY105" s="53" t="str">
        <f t="shared" si="63"/>
        <v/>
      </c>
      <c r="AZ105" s="49" t="str">
        <f t="shared" si="64"/>
        <v/>
      </c>
      <c r="BA105" s="50" t="str">
        <f t="shared" si="65"/>
        <v/>
      </c>
      <c r="BB105" s="53" t="str">
        <f t="shared" si="66"/>
        <v/>
      </c>
      <c r="BC105" s="49" t="str">
        <f t="shared" si="67"/>
        <v/>
      </c>
      <c r="BD105" s="61" t="str">
        <f t="shared" si="68"/>
        <v/>
      </c>
      <c r="BE105" s="53" t="str">
        <f t="shared" si="69"/>
        <v/>
      </c>
      <c r="BF105" s="49" t="str">
        <f t="shared" si="70"/>
        <v/>
      </c>
      <c r="BG105" s="61" t="str">
        <f t="shared" si="71"/>
        <v/>
      </c>
      <c r="BH105" s="53" t="str">
        <f t="shared" si="72"/>
        <v/>
      </c>
      <c r="BI105" s="49" t="str">
        <f t="shared" si="73"/>
        <v/>
      </c>
      <c r="BJ105" s="61" t="str">
        <f t="shared" si="74"/>
        <v/>
      </c>
    </row>
    <row r="106" spans="1:62" x14ac:dyDescent="0.25">
      <c r="A106" s="6" t="str">
        <f>IF(""=Redigering!A97,"",(Redigering!A97))</f>
        <v/>
      </c>
      <c r="B106" s="6" t="str">
        <f>IF(""=Redigering!C97,"",(Redigering!C97))</f>
        <v/>
      </c>
      <c r="C106" s="137" t="str">
        <f>IF(""=Redigering!D97,"",(Redigering!D97))</f>
        <v/>
      </c>
      <c r="D106" s="6" t="str">
        <f>IF(""=Redigering!E97,"",(Redigering!E97))</f>
        <v/>
      </c>
      <c r="E106" s="6" t="str">
        <f>IF(""=Redigering!F97,"",(Redigering!F97))</f>
        <v/>
      </c>
      <c r="F106" s="6" t="str">
        <f>IF(""=Redigering!G97,"",(Redigering!G97))</f>
        <v/>
      </c>
      <c r="G106" s="6" t="str">
        <f>IF(""=Redigering!H97,"",(Redigering!H97))</f>
        <v/>
      </c>
      <c r="H106" s="6" t="str">
        <f>IF(""=Redigering!I97,"",(Redigering!I97))</f>
        <v/>
      </c>
      <c r="I106" s="6" t="str">
        <f>IF(""=Redigering!J97,"",(Redigering!J97))</f>
        <v/>
      </c>
      <c r="J106" s="154"/>
      <c r="K106" s="155" t="str">
        <f t="shared" si="39"/>
        <v/>
      </c>
      <c r="L106" s="235" t="str">
        <f t="shared" si="40"/>
        <v/>
      </c>
      <c r="M106" s="6" t="str">
        <f>IF(""=Redigering!K97,"",(Redigering!K97))</f>
        <v/>
      </c>
      <c r="N106" s="6" t="str">
        <f>IF(""=Redigering!L97,"",(Redigering!L97))</f>
        <v/>
      </c>
      <c r="O106" s="6" t="str">
        <f>IF(""=Redigering!M97,"",(Redigering!M97))</f>
        <v/>
      </c>
      <c r="P106" s="6" t="str">
        <f>IF(""=Redigering!N97,"",(Redigering!N97))</f>
        <v/>
      </c>
      <c r="Q106" s="6" t="str">
        <f>IF(""=Redigering!O97,"",(Redigering!O97))</f>
        <v/>
      </c>
      <c r="R106" s="6" t="str">
        <f>IF(""=Redigering!P97,"",(Redigering!P97))</f>
        <v/>
      </c>
      <c r="S106" s="6" t="str">
        <f>IF(""=Redigering!Q97,"",(Redigering!Q97))</f>
        <v/>
      </c>
      <c r="T106" s="6" t="str">
        <f>IF(""=Redigering!R97,"",(Redigering!R97))</f>
        <v/>
      </c>
      <c r="U106" s="6" t="str">
        <f>IF(""=Redigering!S97,"",(Redigering!S97))</f>
        <v/>
      </c>
      <c r="V106" s="6" t="str">
        <f>IF(""=Redigering!T97,"",(Redigering!T97))</f>
        <v/>
      </c>
      <c r="W106" s="6" t="str">
        <f>IF(""=Redigering!U97,"",(Redigering!U97))</f>
        <v/>
      </c>
      <c r="X106" s="6" t="str">
        <f>IF(""=Redigering!V97,"",(Redigering!V97))</f>
        <v/>
      </c>
      <c r="Y106" s="6" t="str">
        <f>IF(""=Redigering!W97,"",(Redigering!W97))</f>
        <v/>
      </c>
      <c r="Z106" s="6" t="str">
        <f>IF(""=Redigering!X97,"",(Redigering!X97))</f>
        <v/>
      </c>
      <c r="AC106" s="51" t="str">
        <f t="shared" si="41"/>
        <v/>
      </c>
      <c r="AD106" s="60" t="str">
        <f t="shared" si="42"/>
        <v/>
      </c>
      <c r="AE106" s="49" t="str">
        <f t="shared" si="43"/>
        <v/>
      </c>
      <c r="AF106" s="50" t="str">
        <f t="shared" si="44"/>
        <v/>
      </c>
      <c r="AG106" s="60" t="str">
        <f t="shared" si="45"/>
        <v/>
      </c>
      <c r="AH106" s="49" t="str">
        <f t="shared" si="46"/>
        <v/>
      </c>
      <c r="AI106" s="61" t="str">
        <f t="shared" si="47"/>
        <v/>
      </c>
      <c r="AJ106" s="60" t="str">
        <f t="shared" si="48"/>
        <v/>
      </c>
      <c r="AK106" s="49" t="str">
        <f t="shared" si="49"/>
        <v/>
      </c>
      <c r="AL106" s="61" t="str">
        <f t="shared" si="50"/>
        <v/>
      </c>
      <c r="AM106" s="60" t="str">
        <f t="shared" si="51"/>
        <v/>
      </c>
      <c r="AN106" s="49" t="str">
        <f t="shared" si="52"/>
        <v/>
      </c>
      <c r="AO106" s="61" t="str">
        <f t="shared" si="53"/>
        <v/>
      </c>
      <c r="AP106" s="60" t="str">
        <f t="shared" si="54"/>
        <v/>
      </c>
      <c r="AQ106" s="49" t="str">
        <f t="shared" si="55"/>
        <v/>
      </c>
      <c r="AR106" s="61" t="str">
        <f t="shared" si="56"/>
        <v/>
      </c>
      <c r="AS106" s="60" t="str">
        <f t="shared" si="57"/>
        <v/>
      </c>
      <c r="AT106" s="49" t="str">
        <f t="shared" si="58"/>
        <v/>
      </c>
      <c r="AU106" s="61" t="str">
        <f t="shared" si="59"/>
        <v/>
      </c>
      <c r="AV106" s="276" t="str">
        <f t="shared" si="60"/>
        <v/>
      </c>
      <c r="AW106" s="49" t="str">
        <f t="shared" si="61"/>
        <v/>
      </c>
      <c r="AX106" s="50" t="str">
        <f t="shared" si="62"/>
        <v/>
      </c>
      <c r="AY106" s="53" t="str">
        <f t="shared" si="63"/>
        <v/>
      </c>
      <c r="AZ106" s="49" t="str">
        <f t="shared" si="64"/>
        <v/>
      </c>
      <c r="BA106" s="50" t="str">
        <f t="shared" si="65"/>
        <v/>
      </c>
      <c r="BB106" s="53" t="str">
        <f t="shared" si="66"/>
        <v/>
      </c>
      <c r="BC106" s="49" t="str">
        <f t="shared" si="67"/>
        <v/>
      </c>
      <c r="BD106" s="61" t="str">
        <f t="shared" si="68"/>
        <v/>
      </c>
      <c r="BE106" s="53" t="str">
        <f t="shared" si="69"/>
        <v/>
      </c>
      <c r="BF106" s="49" t="str">
        <f t="shared" si="70"/>
        <v/>
      </c>
      <c r="BG106" s="61" t="str">
        <f t="shared" si="71"/>
        <v/>
      </c>
      <c r="BH106" s="53" t="str">
        <f t="shared" si="72"/>
        <v/>
      </c>
      <c r="BI106" s="49" t="str">
        <f t="shared" si="73"/>
        <v/>
      </c>
      <c r="BJ106" s="61" t="str">
        <f t="shared" si="74"/>
        <v/>
      </c>
    </row>
    <row r="107" spans="1:62" x14ac:dyDescent="0.25">
      <c r="A107" s="6" t="str">
        <f>IF(""=Redigering!A98,"",(Redigering!A98))</f>
        <v/>
      </c>
      <c r="B107" s="6" t="str">
        <f>IF(""=Redigering!C98,"",(Redigering!C98))</f>
        <v/>
      </c>
      <c r="C107" s="137" t="str">
        <f>IF(""=Redigering!D98,"",(Redigering!D98))</f>
        <v/>
      </c>
      <c r="D107" s="6" t="str">
        <f>IF(""=Redigering!E98,"",(Redigering!E98))</f>
        <v/>
      </c>
      <c r="E107" s="6" t="str">
        <f>IF(""=Redigering!F98,"",(Redigering!F98))</f>
        <v/>
      </c>
      <c r="F107" s="6" t="str">
        <f>IF(""=Redigering!G98,"",(Redigering!G98))</f>
        <v/>
      </c>
      <c r="G107" s="6" t="str">
        <f>IF(""=Redigering!H98,"",(Redigering!H98))</f>
        <v/>
      </c>
      <c r="H107" s="6" t="str">
        <f>IF(""=Redigering!I98,"",(Redigering!I98))</f>
        <v/>
      </c>
      <c r="I107" s="6" t="str">
        <f>IF(""=Redigering!J98,"",(Redigering!J98))</f>
        <v/>
      </c>
      <c r="J107" s="154"/>
      <c r="K107" s="155" t="str">
        <f t="shared" si="39"/>
        <v/>
      </c>
      <c r="L107" s="235" t="str">
        <f t="shared" si="40"/>
        <v/>
      </c>
      <c r="M107" s="6" t="str">
        <f>IF(""=Redigering!K98,"",(Redigering!K98))</f>
        <v/>
      </c>
      <c r="N107" s="6" t="str">
        <f>IF(""=Redigering!L98,"",(Redigering!L98))</f>
        <v/>
      </c>
      <c r="O107" s="6" t="str">
        <f>IF(""=Redigering!M98,"",(Redigering!M98))</f>
        <v/>
      </c>
      <c r="P107" s="6" t="str">
        <f>IF(""=Redigering!N98,"",(Redigering!N98))</f>
        <v/>
      </c>
      <c r="Q107" s="6" t="str">
        <f>IF(""=Redigering!O98,"",(Redigering!O98))</f>
        <v/>
      </c>
      <c r="R107" s="6" t="str">
        <f>IF(""=Redigering!P98,"",(Redigering!P98))</f>
        <v/>
      </c>
      <c r="S107" s="6" t="str">
        <f>IF(""=Redigering!Q98,"",(Redigering!Q98))</f>
        <v/>
      </c>
      <c r="T107" s="6" t="str">
        <f>IF(""=Redigering!R98,"",(Redigering!R98))</f>
        <v/>
      </c>
      <c r="U107" s="6" t="str">
        <f>IF(""=Redigering!S98,"",(Redigering!S98))</f>
        <v/>
      </c>
      <c r="V107" s="6" t="str">
        <f>IF(""=Redigering!T98,"",(Redigering!T98))</f>
        <v/>
      </c>
      <c r="W107" s="6" t="str">
        <f>IF(""=Redigering!U98,"",(Redigering!U98))</f>
        <v/>
      </c>
      <c r="X107" s="6" t="str">
        <f>IF(""=Redigering!V98,"",(Redigering!V98))</f>
        <v/>
      </c>
      <c r="Y107" s="6" t="str">
        <f>IF(""=Redigering!W98,"",(Redigering!W98))</f>
        <v/>
      </c>
      <c r="Z107" s="6" t="str">
        <f>IF(""=Redigering!X98,"",(Redigering!X98))</f>
        <v/>
      </c>
      <c r="AC107" s="51" t="str">
        <f t="shared" si="41"/>
        <v/>
      </c>
      <c r="AD107" s="60" t="str">
        <f t="shared" si="42"/>
        <v/>
      </c>
      <c r="AE107" s="49" t="str">
        <f t="shared" si="43"/>
        <v/>
      </c>
      <c r="AF107" s="50" t="str">
        <f t="shared" si="44"/>
        <v/>
      </c>
      <c r="AG107" s="60" t="str">
        <f t="shared" si="45"/>
        <v/>
      </c>
      <c r="AH107" s="49" t="str">
        <f t="shared" si="46"/>
        <v/>
      </c>
      <c r="AI107" s="61" t="str">
        <f t="shared" si="47"/>
        <v/>
      </c>
      <c r="AJ107" s="60" t="str">
        <f t="shared" si="48"/>
        <v/>
      </c>
      <c r="AK107" s="49" t="str">
        <f t="shared" si="49"/>
        <v/>
      </c>
      <c r="AL107" s="61" t="str">
        <f t="shared" si="50"/>
        <v/>
      </c>
      <c r="AM107" s="60" t="str">
        <f t="shared" si="51"/>
        <v/>
      </c>
      <c r="AN107" s="49" t="str">
        <f t="shared" si="52"/>
        <v/>
      </c>
      <c r="AO107" s="61" t="str">
        <f t="shared" si="53"/>
        <v/>
      </c>
      <c r="AP107" s="60" t="str">
        <f t="shared" si="54"/>
        <v/>
      </c>
      <c r="AQ107" s="49" t="str">
        <f t="shared" si="55"/>
        <v/>
      </c>
      <c r="AR107" s="61" t="str">
        <f t="shared" si="56"/>
        <v/>
      </c>
      <c r="AS107" s="60" t="str">
        <f t="shared" si="57"/>
        <v/>
      </c>
      <c r="AT107" s="49" t="str">
        <f t="shared" si="58"/>
        <v/>
      </c>
      <c r="AU107" s="61" t="str">
        <f t="shared" si="59"/>
        <v/>
      </c>
      <c r="AV107" s="276" t="str">
        <f t="shared" si="60"/>
        <v/>
      </c>
      <c r="AW107" s="49" t="str">
        <f t="shared" si="61"/>
        <v/>
      </c>
      <c r="AX107" s="50" t="str">
        <f t="shared" si="62"/>
        <v/>
      </c>
      <c r="AY107" s="53" t="str">
        <f t="shared" si="63"/>
        <v/>
      </c>
      <c r="AZ107" s="49" t="str">
        <f t="shared" si="64"/>
        <v/>
      </c>
      <c r="BA107" s="50" t="str">
        <f t="shared" si="65"/>
        <v/>
      </c>
      <c r="BB107" s="53" t="str">
        <f t="shared" si="66"/>
        <v/>
      </c>
      <c r="BC107" s="49" t="str">
        <f t="shared" si="67"/>
        <v/>
      </c>
      <c r="BD107" s="61" t="str">
        <f t="shared" si="68"/>
        <v/>
      </c>
      <c r="BE107" s="53" t="str">
        <f t="shared" si="69"/>
        <v/>
      </c>
      <c r="BF107" s="49" t="str">
        <f t="shared" si="70"/>
        <v/>
      </c>
      <c r="BG107" s="61" t="str">
        <f t="shared" si="71"/>
        <v/>
      </c>
      <c r="BH107" s="53" t="str">
        <f t="shared" si="72"/>
        <v/>
      </c>
      <c r="BI107" s="49" t="str">
        <f t="shared" si="73"/>
        <v/>
      </c>
      <c r="BJ107" s="61" t="str">
        <f t="shared" si="74"/>
        <v/>
      </c>
    </row>
    <row r="108" spans="1:62" x14ac:dyDescent="0.25">
      <c r="A108" s="6" t="str">
        <f>IF(""=Redigering!A99,"",(Redigering!A99))</f>
        <v/>
      </c>
      <c r="B108" s="6" t="str">
        <f>IF(""=Redigering!C99,"",(Redigering!C99))</f>
        <v/>
      </c>
      <c r="C108" s="137" t="str">
        <f>IF(""=Redigering!D99,"",(Redigering!D99))</f>
        <v/>
      </c>
      <c r="D108" s="6" t="str">
        <f>IF(""=Redigering!E99,"",(Redigering!E99))</f>
        <v/>
      </c>
      <c r="E108" s="6" t="str">
        <f>IF(""=Redigering!F99,"",(Redigering!F99))</f>
        <v/>
      </c>
      <c r="F108" s="6" t="str">
        <f>IF(""=Redigering!G99,"",(Redigering!G99))</f>
        <v/>
      </c>
      <c r="G108" s="6" t="str">
        <f>IF(""=Redigering!H99,"",(Redigering!H99))</f>
        <v/>
      </c>
      <c r="H108" s="6" t="str">
        <f>IF(""=Redigering!I99,"",(Redigering!I99))</f>
        <v/>
      </c>
      <c r="I108" s="6" t="str">
        <f>IF(""=Redigering!J99,"",(Redigering!J99))</f>
        <v/>
      </c>
      <c r="J108" s="154"/>
      <c r="K108" s="155" t="str">
        <f t="shared" si="39"/>
        <v/>
      </c>
      <c r="L108" s="235" t="str">
        <f t="shared" si="40"/>
        <v/>
      </c>
      <c r="M108" s="6" t="str">
        <f>IF(""=Redigering!K99,"",(Redigering!K99))</f>
        <v/>
      </c>
      <c r="N108" s="6" t="str">
        <f>IF(""=Redigering!L99,"",(Redigering!L99))</f>
        <v/>
      </c>
      <c r="O108" s="6" t="str">
        <f>IF(""=Redigering!M99,"",(Redigering!M99))</f>
        <v/>
      </c>
      <c r="P108" s="6" t="str">
        <f>IF(""=Redigering!N99,"",(Redigering!N99))</f>
        <v/>
      </c>
      <c r="Q108" s="6" t="str">
        <f>IF(""=Redigering!O99,"",(Redigering!O99))</f>
        <v/>
      </c>
      <c r="R108" s="6" t="str">
        <f>IF(""=Redigering!P99,"",(Redigering!P99))</f>
        <v/>
      </c>
      <c r="S108" s="6" t="str">
        <f>IF(""=Redigering!Q99,"",(Redigering!Q99))</f>
        <v/>
      </c>
      <c r="T108" s="6" t="str">
        <f>IF(""=Redigering!R99,"",(Redigering!R99))</f>
        <v/>
      </c>
      <c r="U108" s="6" t="str">
        <f>IF(""=Redigering!S99,"",(Redigering!S99))</f>
        <v/>
      </c>
      <c r="V108" s="6" t="str">
        <f>IF(""=Redigering!T99,"",(Redigering!T99))</f>
        <v/>
      </c>
      <c r="W108" s="6" t="str">
        <f>IF(""=Redigering!U99,"",(Redigering!U99))</f>
        <v/>
      </c>
      <c r="X108" s="6" t="str">
        <f>IF(""=Redigering!V99,"",(Redigering!V99))</f>
        <v/>
      </c>
      <c r="Y108" s="6" t="str">
        <f>IF(""=Redigering!W99,"",(Redigering!W99))</f>
        <v/>
      </c>
      <c r="Z108" s="6" t="str">
        <f>IF(""=Redigering!X99,"",(Redigering!X99))</f>
        <v/>
      </c>
      <c r="AC108" s="51" t="str">
        <f t="shared" si="41"/>
        <v/>
      </c>
      <c r="AD108" s="60" t="str">
        <f t="shared" si="42"/>
        <v/>
      </c>
      <c r="AE108" s="49" t="str">
        <f t="shared" si="43"/>
        <v/>
      </c>
      <c r="AF108" s="50" t="str">
        <f t="shared" si="44"/>
        <v/>
      </c>
      <c r="AG108" s="60" t="str">
        <f t="shared" si="45"/>
        <v/>
      </c>
      <c r="AH108" s="49" t="str">
        <f t="shared" si="46"/>
        <v/>
      </c>
      <c r="AI108" s="61" t="str">
        <f t="shared" si="47"/>
        <v/>
      </c>
      <c r="AJ108" s="60" t="str">
        <f t="shared" si="48"/>
        <v/>
      </c>
      <c r="AK108" s="49" t="str">
        <f t="shared" si="49"/>
        <v/>
      </c>
      <c r="AL108" s="61" t="str">
        <f t="shared" si="50"/>
        <v/>
      </c>
      <c r="AM108" s="60" t="str">
        <f t="shared" si="51"/>
        <v/>
      </c>
      <c r="AN108" s="49" t="str">
        <f t="shared" si="52"/>
        <v/>
      </c>
      <c r="AO108" s="61" t="str">
        <f t="shared" si="53"/>
        <v/>
      </c>
      <c r="AP108" s="60" t="str">
        <f t="shared" si="54"/>
        <v/>
      </c>
      <c r="AQ108" s="49" t="str">
        <f t="shared" si="55"/>
        <v/>
      </c>
      <c r="AR108" s="61" t="str">
        <f t="shared" si="56"/>
        <v/>
      </c>
      <c r="AS108" s="60" t="str">
        <f t="shared" si="57"/>
        <v/>
      </c>
      <c r="AT108" s="49" t="str">
        <f t="shared" si="58"/>
        <v/>
      </c>
      <c r="AU108" s="61" t="str">
        <f t="shared" si="59"/>
        <v/>
      </c>
      <c r="AV108" s="276" t="str">
        <f t="shared" si="60"/>
        <v/>
      </c>
      <c r="AW108" s="49" t="str">
        <f t="shared" si="61"/>
        <v/>
      </c>
      <c r="AX108" s="50" t="str">
        <f t="shared" si="62"/>
        <v/>
      </c>
      <c r="AY108" s="53" t="str">
        <f t="shared" si="63"/>
        <v/>
      </c>
      <c r="AZ108" s="49" t="str">
        <f t="shared" si="64"/>
        <v/>
      </c>
      <c r="BA108" s="50" t="str">
        <f t="shared" si="65"/>
        <v/>
      </c>
      <c r="BB108" s="53" t="str">
        <f t="shared" si="66"/>
        <v/>
      </c>
      <c r="BC108" s="49" t="str">
        <f t="shared" si="67"/>
        <v/>
      </c>
      <c r="BD108" s="61" t="str">
        <f t="shared" si="68"/>
        <v/>
      </c>
      <c r="BE108" s="53" t="str">
        <f t="shared" si="69"/>
        <v/>
      </c>
      <c r="BF108" s="49" t="str">
        <f t="shared" si="70"/>
        <v/>
      </c>
      <c r="BG108" s="61" t="str">
        <f t="shared" si="71"/>
        <v/>
      </c>
      <c r="BH108" s="53" t="str">
        <f t="shared" si="72"/>
        <v/>
      </c>
      <c r="BI108" s="49" t="str">
        <f t="shared" si="73"/>
        <v/>
      </c>
      <c r="BJ108" s="61" t="str">
        <f t="shared" si="74"/>
        <v/>
      </c>
    </row>
    <row r="109" spans="1:62" x14ac:dyDescent="0.25">
      <c r="A109" s="6" t="str">
        <f>IF(""=Redigering!A100,"",(Redigering!A100))</f>
        <v/>
      </c>
      <c r="B109" s="6" t="str">
        <f>IF(""=Redigering!C100,"",(Redigering!C100))</f>
        <v/>
      </c>
      <c r="C109" s="137" t="str">
        <f>IF(""=Redigering!D100,"",(Redigering!D100))</f>
        <v/>
      </c>
      <c r="D109" s="6" t="str">
        <f>IF(""=Redigering!E100,"",(Redigering!E100))</f>
        <v/>
      </c>
      <c r="E109" s="6" t="str">
        <f>IF(""=Redigering!F100,"",(Redigering!F100))</f>
        <v/>
      </c>
      <c r="F109" s="6" t="str">
        <f>IF(""=Redigering!G100,"",(Redigering!G100))</f>
        <v/>
      </c>
      <c r="G109" s="6" t="str">
        <f>IF(""=Redigering!H100,"",(Redigering!H100))</f>
        <v/>
      </c>
      <c r="H109" s="6" t="str">
        <f>IF(""=Redigering!I100,"",(Redigering!I100))</f>
        <v/>
      </c>
      <c r="I109" s="6" t="str">
        <f>IF(""=Redigering!J100,"",(Redigering!J100))</f>
        <v/>
      </c>
      <c r="J109" s="154"/>
      <c r="K109" s="155" t="str">
        <f t="shared" si="39"/>
        <v/>
      </c>
      <c r="L109" s="235" t="str">
        <f t="shared" si="40"/>
        <v/>
      </c>
      <c r="M109" s="6" t="str">
        <f>IF(""=Redigering!K100,"",(Redigering!K100))</f>
        <v/>
      </c>
      <c r="N109" s="6" t="str">
        <f>IF(""=Redigering!L100,"",(Redigering!L100))</f>
        <v/>
      </c>
      <c r="O109" s="6" t="str">
        <f>IF(""=Redigering!M100,"",(Redigering!M100))</f>
        <v/>
      </c>
      <c r="P109" s="6" t="str">
        <f>IF(""=Redigering!N100,"",(Redigering!N100))</f>
        <v/>
      </c>
      <c r="Q109" s="6" t="str">
        <f>IF(""=Redigering!O100,"",(Redigering!O100))</f>
        <v/>
      </c>
      <c r="R109" s="6" t="str">
        <f>IF(""=Redigering!P100,"",(Redigering!P100))</f>
        <v/>
      </c>
      <c r="S109" s="6" t="str">
        <f>IF(""=Redigering!Q100,"",(Redigering!Q100))</f>
        <v/>
      </c>
      <c r="T109" s="6" t="str">
        <f>IF(""=Redigering!R100,"",(Redigering!R100))</f>
        <v/>
      </c>
      <c r="U109" s="6" t="str">
        <f>IF(""=Redigering!S100,"",(Redigering!S100))</f>
        <v/>
      </c>
      <c r="V109" s="6" t="str">
        <f>IF(""=Redigering!T100,"",(Redigering!T100))</f>
        <v/>
      </c>
      <c r="W109" s="6" t="str">
        <f>IF(""=Redigering!U100,"",(Redigering!U100))</f>
        <v/>
      </c>
      <c r="X109" s="6" t="str">
        <f>IF(""=Redigering!V100,"",(Redigering!V100))</f>
        <v/>
      </c>
      <c r="Y109" s="6" t="str">
        <f>IF(""=Redigering!W100,"",(Redigering!W100))</f>
        <v/>
      </c>
      <c r="Z109" s="6" t="str">
        <f>IF(""=Redigering!X100,"",(Redigering!X100))</f>
        <v/>
      </c>
      <c r="AC109" s="51" t="str">
        <f t="shared" si="41"/>
        <v/>
      </c>
      <c r="AD109" s="60" t="str">
        <f t="shared" si="42"/>
        <v/>
      </c>
      <c r="AE109" s="49" t="str">
        <f t="shared" si="43"/>
        <v/>
      </c>
      <c r="AF109" s="50" t="str">
        <f t="shared" si="44"/>
        <v/>
      </c>
      <c r="AG109" s="60" t="str">
        <f t="shared" si="45"/>
        <v/>
      </c>
      <c r="AH109" s="49" t="str">
        <f t="shared" si="46"/>
        <v/>
      </c>
      <c r="AI109" s="61" t="str">
        <f t="shared" si="47"/>
        <v/>
      </c>
      <c r="AJ109" s="60" t="str">
        <f t="shared" si="48"/>
        <v/>
      </c>
      <c r="AK109" s="49" t="str">
        <f t="shared" si="49"/>
        <v/>
      </c>
      <c r="AL109" s="61" t="str">
        <f t="shared" si="50"/>
        <v/>
      </c>
      <c r="AM109" s="60" t="str">
        <f t="shared" si="51"/>
        <v/>
      </c>
      <c r="AN109" s="49" t="str">
        <f t="shared" si="52"/>
        <v/>
      </c>
      <c r="AO109" s="61" t="str">
        <f t="shared" si="53"/>
        <v/>
      </c>
      <c r="AP109" s="60" t="str">
        <f t="shared" si="54"/>
        <v/>
      </c>
      <c r="AQ109" s="49" t="str">
        <f t="shared" si="55"/>
        <v/>
      </c>
      <c r="AR109" s="61" t="str">
        <f t="shared" si="56"/>
        <v/>
      </c>
      <c r="AS109" s="60" t="str">
        <f t="shared" si="57"/>
        <v/>
      </c>
      <c r="AT109" s="49" t="str">
        <f t="shared" si="58"/>
        <v/>
      </c>
      <c r="AU109" s="61" t="str">
        <f t="shared" si="59"/>
        <v/>
      </c>
      <c r="AV109" s="276" t="str">
        <f t="shared" si="60"/>
        <v/>
      </c>
      <c r="AW109" s="49" t="str">
        <f t="shared" si="61"/>
        <v/>
      </c>
      <c r="AX109" s="50" t="str">
        <f t="shared" si="62"/>
        <v/>
      </c>
      <c r="AY109" s="53" t="str">
        <f t="shared" si="63"/>
        <v/>
      </c>
      <c r="AZ109" s="49" t="str">
        <f t="shared" si="64"/>
        <v/>
      </c>
      <c r="BA109" s="50" t="str">
        <f t="shared" si="65"/>
        <v/>
      </c>
      <c r="BB109" s="53" t="str">
        <f t="shared" si="66"/>
        <v/>
      </c>
      <c r="BC109" s="49" t="str">
        <f t="shared" si="67"/>
        <v/>
      </c>
      <c r="BD109" s="61" t="str">
        <f t="shared" si="68"/>
        <v/>
      </c>
      <c r="BE109" s="53" t="str">
        <f t="shared" si="69"/>
        <v/>
      </c>
      <c r="BF109" s="49" t="str">
        <f t="shared" si="70"/>
        <v/>
      </c>
      <c r="BG109" s="61" t="str">
        <f t="shared" si="71"/>
        <v/>
      </c>
      <c r="BH109" s="53" t="str">
        <f t="shared" si="72"/>
        <v/>
      </c>
      <c r="BI109" s="49" t="str">
        <f t="shared" si="73"/>
        <v/>
      </c>
      <c r="BJ109" s="61" t="str">
        <f t="shared" si="74"/>
        <v/>
      </c>
    </row>
    <row r="110" spans="1:62" x14ac:dyDescent="0.25">
      <c r="A110" s="6" t="str">
        <f>IF(""=Redigering!A101,"",(Redigering!A101))</f>
        <v/>
      </c>
      <c r="B110" s="6" t="str">
        <f>IF(""=Redigering!C101,"",(Redigering!C101))</f>
        <v/>
      </c>
      <c r="C110" s="137" t="str">
        <f>IF(""=Redigering!D101,"",(Redigering!D101))</f>
        <v/>
      </c>
      <c r="D110" s="6" t="str">
        <f>IF(""=Redigering!E101,"",(Redigering!E101))</f>
        <v/>
      </c>
      <c r="E110" s="6" t="str">
        <f>IF(""=Redigering!F101,"",(Redigering!F101))</f>
        <v/>
      </c>
      <c r="F110" s="6" t="str">
        <f>IF(""=Redigering!G101,"",(Redigering!G101))</f>
        <v/>
      </c>
      <c r="G110" s="6" t="str">
        <f>IF(""=Redigering!H101,"",(Redigering!H101))</f>
        <v/>
      </c>
      <c r="H110" s="6" t="str">
        <f>IF(""=Redigering!I101,"",(Redigering!I101))</f>
        <v/>
      </c>
      <c r="I110" s="6" t="str">
        <f>IF(""=Redigering!J101,"",(Redigering!J101))</f>
        <v/>
      </c>
      <c r="J110" s="154"/>
      <c r="K110" s="155" t="str">
        <f t="shared" si="39"/>
        <v/>
      </c>
      <c r="L110" s="235" t="str">
        <f t="shared" si="40"/>
        <v/>
      </c>
      <c r="M110" s="6" t="str">
        <f>IF(""=Redigering!K101,"",(Redigering!K101))</f>
        <v/>
      </c>
      <c r="N110" s="6" t="str">
        <f>IF(""=Redigering!L101,"",(Redigering!L101))</f>
        <v/>
      </c>
      <c r="O110" s="6" t="str">
        <f>IF(""=Redigering!M101,"",(Redigering!M101))</f>
        <v/>
      </c>
      <c r="P110" s="6" t="str">
        <f>IF(""=Redigering!N101,"",(Redigering!N101))</f>
        <v/>
      </c>
      <c r="Q110" s="6" t="str">
        <f>IF(""=Redigering!O101,"",(Redigering!O101))</f>
        <v/>
      </c>
      <c r="R110" s="6" t="str">
        <f>IF(""=Redigering!P101,"",(Redigering!P101))</f>
        <v/>
      </c>
      <c r="S110" s="6" t="str">
        <f>IF(""=Redigering!Q101,"",(Redigering!Q101))</f>
        <v/>
      </c>
      <c r="T110" s="6" t="str">
        <f>IF(""=Redigering!R101,"",(Redigering!R101))</f>
        <v/>
      </c>
      <c r="U110" s="6" t="str">
        <f>IF(""=Redigering!S101,"",(Redigering!S101))</f>
        <v/>
      </c>
      <c r="V110" s="6" t="str">
        <f>IF(""=Redigering!T101,"",(Redigering!T101))</f>
        <v/>
      </c>
      <c r="W110" s="6" t="str">
        <f>IF(""=Redigering!U101,"",(Redigering!U101))</f>
        <v/>
      </c>
      <c r="X110" s="6" t="str">
        <f>IF(""=Redigering!V101,"",(Redigering!V101))</f>
        <v/>
      </c>
      <c r="Y110" s="6" t="str">
        <f>IF(""=Redigering!W101,"",(Redigering!W101))</f>
        <v/>
      </c>
      <c r="Z110" s="6" t="str">
        <f>IF(""=Redigering!X101,"",(Redigering!X101))</f>
        <v/>
      </c>
      <c r="AC110" s="51" t="str">
        <f t="shared" si="41"/>
        <v/>
      </c>
      <c r="AD110" s="60" t="str">
        <f t="shared" si="42"/>
        <v/>
      </c>
      <c r="AE110" s="49" t="str">
        <f t="shared" si="43"/>
        <v/>
      </c>
      <c r="AF110" s="50" t="str">
        <f t="shared" si="44"/>
        <v/>
      </c>
      <c r="AG110" s="60" t="str">
        <f t="shared" si="45"/>
        <v/>
      </c>
      <c r="AH110" s="49" t="str">
        <f t="shared" si="46"/>
        <v/>
      </c>
      <c r="AI110" s="61" t="str">
        <f t="shared" si="47"/>
        <v/>
      </c>
      <c r="AJ110" s="60" t="str">
        <f t="shared" si="48"/>
        <v/>
      </c>
      <c r="AK110" s="49" t="str">
        <f t="shared" si="49"/>
        <v/>
      </c>
      <c r="AL110" s="61" t="str">
        <f t="shared" si="50"/>
        <v/>
      </c>
      <c r="AM110" s="60" t="str">
        <f t="shared" si="51"/>
        <v/>
      </c>
      <c r="AN110" s="49" t="str">
        <f t="shared" si="52"/>
        <v/>
      </c>
      <c r="AO110" s="61" t="str">
        <f t="shared" si="53"/>
        <v/>
      </c>
      <c r="AP110" s="60" t="str">
        <f t="shared" si="54"/>
        <v/>
      </c>
      <c r="AQ110" s="49" t="str">
        <f t="shared" si="55"/>
        <v/>
      </c>
      <c r="AR110" s="61" t="str">
        <f t="shared" si="56"/>
        <v/>
      </c>
      <c r="AS110" s="60" t="str">
        <f t="shared" si="57"/>
        <v/>
      </c>
      <c r="AT110" s="49" t="str">
        <f t="shared" si="58"/>
        <v/>
      </c>
      <c r="AU110" s="61" t="str">
        <f t="shared" si="59"/>
        <v/>
      </c>
      <c r="AV110" s="276" t="str">
        <f t="shared" si="60"/>
        <v/>
      </c>
      <c r="AW110" s="49" t="str">
        <f t="shared" si="61"/>
        <v/>
      </c>
      <c r="AX110" s="50" t="str">
        <f t="shared" si="62"/>
        <v/>
      </c>
      <c r="AY110" s="53" t="str">
        <f t="shared" si="63"/>
        <v/>
      </c>
      <c r="AZ110" s="49" t="str">
        <f t="shared" si="64"/>
        <v/>
      </c>
      <c r="BA110" s="50" t="str">
        <f t="shared" si="65"/>
        <v/>
      </c>
      <c r="BB110" s="53" t="str">
        <f t="shared" si="66"/>
        <v/>
      </c>
      <c r="BC110" s="49" t="str">
        <f t="shared" si="67"/>
        <v/>
      </c>
      <c r="BD110" s="61" t="str">
        <f t="shared" si="68"/>
        <v/>
      </c>
      <c r="BE110" s="53" t="str">
        <f t="shared" si="69"/>
        <v/>
      </c>
      <c r="BF110" s="49" t="str">
        <f t="shared" si="70"/>
        <v/>
      </c>
      <c r="BG110" s="61" t="str">
        <f t="shared" si="71"/>
        <v/>
      </c>
      <c r="BH110" s="53" t="str">
        <f t="shared" si="72"/>
        <v/>
      </c>
      <c r="BI110" s="49" t="str">
        <f t="shared" si="73"/>
        <v/>
      </c>
      <c r="BJ110" s="61" t="str">
        <f t="shared" si="74"/>
        <v/>
      </c>
    </row>
    <row r="111" spans="1:62" x14ac:dyDescent="0.25">
      <c r="A111"/>
      <c r="AC111" s="42" t="s">
        <v>20</v>
      </c>
      <c r="AD111" s="43">
        <f>SUM(AD11:AD110)</f>
        <v>23</v>
      </c>
      <c r="AE111" s="43">
        <f t="shared" ref="AE111:AF111" si="75">SUM(AE11:AE110)</f>
        <v>21</v>
      </c>
      <c r="AF111" s="43">
        <f t="shared" si="75"/>
        <v>16</v>
      </c>
      <c r="AG111" s="44">
        <f>SUM(AG11:AG110)</f>
        <v>12</v>
      </c>
      <c r="AH111" s="44">
        <f t="shared" ref="AH111:AU111" si="76">SUM(AH11:AH110)</f>
        <v>6</v>
      </c>
      <c r="AI111" s="44">
        <f t="shared" si="76"/>
        <v>3</v>
      </c>
      <c r="AJ111" s="44">
        <f t="shared" si="76"/>
        <v>6</v>
      </c>
      <c r="AK111" s="44">
        <f t="shared" si="76"/>
        <v>8</v>
      </c>
      <c r="AL111" s="44">
        <f t="shared" si="76"/>
        <v>6</v>
      </c>
      <c r="AM111" s="44">
        <f t="shared" si="76"/>
        <v>4</v>
      </c>
      <c r="AN111" s="44">
        <f t="shared" si="76"/>
        <v>4</v>
      </c>
      <c r="AO111" s="44">
        <f t="shared" si="76"/>
        <v>3</v>
      </c>
      <c r="AP111" s="44">
        <f t="shared" si="76"/>
        <v>1</v>
      </c>
      <c r="AQ111" s="44">
        <f t="shared" si="76"/>
        <v>1</v>
      </c>
      <c r="AR111" s="44">
        <f t="shared" si="76"/>
        <v>1</v>
      </c>
      <c r="AS111" s="44">
        <f t="shared" si="76"/>
        <v>0</v>
      </c>
      <c r="AT111" s="44">
        <f t="shared" si="76"/>
        <v>2</v>
      </c>
      <c r="AU111" s="44">
        <f t="shared" si="76"/>
        <v>3</v>
      </c>
      <c r="AV111" s="289">
        <f>SUM(AV11:AV110)</f>
        <v>5</v>
      </c>
      <c r="AW111" s="54">
        <f t="shared" ref="AW111:BJ111" si="77">SUM(AW11:AW110)</f>
        <v>8</v>
      </c>
      <c r="AX111" s="54">
        <f t="shared" si="77"/>
        <v>6</v>
      </c>
      <c r="AY111" s="54">
        <f t="shared" si="77"/>
        <v>11</v>
      </c>
      <c r="AZ111" s="54">
        <f t="shared" si="77"/>
        <v>9</v>
      </c>
      <c r="BA111" s="54">
        <f t="shared" si="77"/>
        <v>5</v>
      </c>
      <c r="BB111" s="54">
        <f t="shared" si="77"/>
        <v>4</v>
      </c>
      <c r="BC111" s="54">
        <f t="shared" si="77"/>
        <v>3</v>
      </c>
      <c r="BD111" s="54">
        <f t="shared" si="77"/>
        <v>4</v>
      </c>
      <c r="BE111" s="54">
        <f t="shared" si="77"/>
        <v>3</v>
      </c>
      <c r="BF111" s="54">
        <f t="shared" si="77"/>
        <v>1</v>
      </c>
      <c r="BG111" s="54">
        <f t="shared" si="77"/>
        <v>1</v>
      </c>
      <c r="BH111" s="54">
        <f t="shared" si="77"/>
        <v>7</v>
      </c>
      <c r="BI111" s="54">
        <f t="shared" si="77"/>
        <v>7</v>
      </c>
      <c r="BJ111" s="54">
        <f t="shared" si="77"/>
        <v>7</v>
      </c>
    </row>
    <row r="112" spans="1:62" x14ac:dyDescent="0.25">
      <c r="A112"/>
      <c r="AC112" s="46"/>
      <c r="AD112" s="47">
        <f>SUM(AD111:AF111)</f>
        <v>60</v>
      </c>
      <c r="AE112" s="373" t="s">
        <v>74</v>
      </c>
      <c r="AF112" s="376"/>
      <c r="AG112" s="45"/>
      <c r="AH112" s="45">
        <f>(AG111+AH111+AI111)</f>
        <v>21</v>
      </c>
      <c r="AI112" s="45"/>
      <c r="AJ112" s="48"/>
      <c r="AK112" s="48">
        <f>AJ111+AK111+AL111</f>
        <v>20</v>
      </c>
      <c r="AL112" s="48"/>
      <c r="AM112" s="48"/>
      <c r="AN112" s="48">
        <f>AM111+AN111+AO111</f>
        <v>11</v>
      </c>
      <c r="AO112" s="48"/>
      <c r="AP112" s="48"/>
      <c r="AQ112" s="48">
        <f>AP111+AQ111+AR111</f>
        <v>3</v>
      </c>
      <c r="AR112" s="48"/>
      <c r="AS112" s="48"/>
      <c r="AT112" s="48">
        <f>AS111+AT111+AU111</f>
        <v>5</v>
      </c>
      <c r="AU112" s="45"/>
      <c r="AV112" s="290"/>
      <c r="AW112" s="48">
        <f>AV111+AW111+AX111</f>
        <v>19</v>
      </c>
      <c r="AX112" s="56"/>
      <c r="AY112" s="55"/>
      <c r="AZ112" s="48">
        <f>AY111+AZ111+BA111</f>
        <v>25</v>
      </c>
      <c r="BA112" s="56"/>
      <c r="BB112" s="55"/>
      <c r="BC112" s="48">
        <f>BB111+BC111+BD111</f>
        <v>11</v>
      </c>
      <c r="BD112" s="56"/>
      <c r="BE112" s="48"/>
      <c r="BF112" s="48">
        <f>BE111+BF111+BG111</f>
        <v>5</v>
      </c>
      <c r="BG112" s="56"/>
      <c r="BH112" s="48"/>
      <c r="BI112" s="48">
        <f>BH111+BI111+BJ111</f>
        <v>21</v>
      </c>
      <c r="BJ112" s="56"/>
    </row>
    <row r="113" spans="1:62" ht="15.75" x14ac:dyDescent="0.25">
      <c r="A113"/>
      <c r="AC113" s="26"/>
      <c r="AD113" s="26"/>
      <c r="AE113" s="26"/>
      <c r="AF113" s="26"/>
      <c r="AG113" s="430">
        <f>(AG111+AH111+AI111)/AD112</f>
        <v>0.35</v>
      </c>
      <c r="AH113" s="427"/>
      <c r="AI113" s="432"/>
      <c r="AJ113" s="430">
        <f>(AJ111+AK111+AL111)/AD112</f>
        <v>0.33333333333333331</v>
      </c>
      <c r="AK113" s="427"/>
      <c r="AL113" s="432"/>
      <c r="AM113" s="430">
        <f>(AM111+AN111+AO111)/AD112</f>
        <v>0.18333333333333332</v>
      </c>
      <c r="AN113" s="427"/>
      <c r="AO113" s="432"/>
      <c r="AP113" s="430">
        <f>(AP111+AQ111+AR111)/AD112</f>
        <v>0.05</v>
      </c>
      <c r="AQ113" s="428"/>
      <c r="AR113" s="433"/>
      <c r="AS113" s="430">
        <f>AT112/AD112</f>
        <v>8.3333333333333329E-2</v>
      </c>
      <c r="AT113" s="428"/>
      <c r="AU113" s="428"/>
      <c r="AV113" s="431">
        <f>AW112/(AW112+AZ112+BC112+BF112)</f>
        <v>0.31666666666666665</v>
      </c>
      <c r="AW113" s="428"/>
      <c r="AX113" s="429"/>
      <c r="AY113" s="431">
        <f>AZ112/(AW112+AZ112+BC112+BF112)</f>
        <v>0.41666666666666669</v>
      </c>
      <c r="AZ113" s="428"/>
      <c r="BA113" s="429"/>
      <c r="BB113" s="431">
        <f>BC112/(AW112+AZ112+BC112+BF112)</f>
        <v>0.18333333333333332</v>
      </c>
      <c r="BC113" s="428"/>
      <c r="BD113" s="429"/>
      <c r="BE113" s="427">
        <f>BF112/(AW112+AZ112+BC112+BF112)</f>
        <v>8.3333333333333329E-2</v>
      </c>
      <c r="BF113" s="428"/>
      <c r="BG113" s="429"/>
      <c r="BH113" s="427">
        <f>BI112/AD112</f>
        <v>0.35</v>
      </c>
      <c r="BI113" s="428"/>
      <c r="BJ113" s="429"/>
    </row>
    <row r="114" spans="1:62" x14ac:dyDescent="0.25">
      <c r="A114"/>
      <c r="AV114" s="291"/>
      <c r="AW114" s="52"/>
      <c r="AX114" s="58"/>
      <c r="AY114" s="57"/>
      <c r="AZ114" s="52"/>
      <c r="BA114" s="58"/>
      <c r="BB114" s="57"/>
      <c r="BC114" s="52"/>
      <c r="BD114" s="58"/>
      <c r="BE114" s="52"/>
      <c r="BF114" s="52"/>
      <c r="BG114" s="58"/>
      <c r="BH114" s="52"/>
      <c r="BI114" s="52"/>
      <c r="BJ114" s="58"/>
    </row>
    <row r="115" spans="1:62" x14ac:dyDescent="0.25">
      <c r="A115"/>
    </row>
    <row r="116" spans="1:62" x14ac:dyDescent="0.25">
      <c r="A116"/>
      <c r="AH116">
        <f>AH112+AK112+AN112+AQ112+AT112</f>
        <v>60</v>
      </c>
      <c r="AX116">
        <f>AW112+AZ112+BC112+BF112</f>
        <v>60</v>
      </c>
    </row>
    <row r="117" spans="1:62" x14ac:dyDescent="0.25">
      <c r="A117"/>
    </row>
    <row r="118" spans="1:62" x14ac:dyDescent="0.25">
      <c r="A118"/>
    </row>
    <row r="119" spans="1:62" x14ac:dyDescent="0.25">
      <c r="A119"/>
    </row>
  </sheetData>
  <customSheetViews>
    <customSheetView guid="{722E5DE9-4CBF-4938-8236-90C8B78E331F}" scale="90" fitToPage="1">
      <pane ySplit="10" topLeftCell="A11" activePane="bottomLeft" state="frozen"/>
      <selection pane="bottomLeft" activeCell="F38" sqref="F38"/>
      <pageMargins left="0.7" right="0.7" top="0.75" bottom="0.75" header="0.3" footer="0.3"/>
      <pageSetup paperSize="9" scale="36" orientation="portrait" r:id="rId1"/>
    </customSheetView>
  </customSheetViews>
  <mergeCells count="26">
    <mergeCell ref="AD4:AF4"/>
    <mergeCell ref="AG4:AU4"/>
    <mergeCell ref="AV5:AX8"/>
    <mergeCell ref="AY5:BA8"/>
    <mergeCell ref="BB5:BD8"/>
    <mergeCell ref="AD8:AD9"/>
    <mergeCell ref="AE8:AE9"/>
    <mergeCell ref="AF8:AF9"/>
    <mergeCell ref="AG8:AI8"/>
    <mergeCell ref="AJ8:AL8"/>
    <mergeCell ref="AP8:AR8"/>
    <mergeCell ref="AS8:AU8"/>
    <mergeCell ref="AE112:AF112"/>
    <mergeCell ref="AG113:AI113"/>
    <mergeCell ref="AJ113:AL113"/>
    <mergeCell ref="AM113:AO113"/>
    <mergeCell ref="AP113:AR113"/>
    <mergeCell ref="BE113:BG113"/>
    <mergeCell ref="BH113:BJ113"/>
    <mergeCell ref="AS113:AU113"/>
    <mergeCell ref="AM8:AO8"/>
    <mergeCell ref="AV113:AX113"/>
    <mergeCell ref="AY113:BA113"/>
    <mergeCell ref="BB113:BD113"/>
    <mergeCell ref="BE5:BG8"/>
    <mergeCell ref="BH5:BJ8"/>
  </mergeCells>
  <pageMargins left="0.7" right="0.7" top="0.75" bottom="0.75" header="0.3" footer="0.3"/>
  <pageSetup paperSize="9" scale="36" orientation="portrait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E1:Y398"/>
  <sheetViews>
    <sheetView zoomScaleNormal="100" workbookViewId="0"/>
  </sheetViews>
  <sheetFormatPr defaultRowHeight="15" x14ac:dyDescent="0.25"/>
  <cols>
    <col min="1" max="16" width="5.85546875" customWidth="1"/>
    <col min="17" max="17" width="5.85546875" style="140" customWidth="1"/>
    <col min="18" max="32" width="5.85546875" customWidth="1"/>
  </cols>
  <sheetData>
    <row r="1" spans="7:19" ht="15.75" customHeight="1" x14ac:dyDescent="0.25"/>
    <row r="2" spans="7:19" ht="15" customHeight="1" x14ac:dyDescent="0.25"/>
    <row r="3" spans="7:19" ht="15" customHeight="1" x14ac:dyDescent="0.25"/>
    <row r="4" spans="7:19" x14ac:dyDescent="0.25">
      <c r="G4" s="140"/>
      <c r="H4" s="140"/>
      <c r="I4" s="140"/>
      <c r="J4" s="140"/>
      <c r="K4" s="140"/>
      <c r="L4" s="140"/>
      <c r="M4" s="140"/>
      <c r="N4" s="140"/>
      <c r="O4" s="140"/>
      <c r="P4" s="140"/>
      <c r="R4" s="140"/>
      <c r="S4" s="140"/>
    </row>
    <row r="29" spans="5:25" x14ac:dyDescent="0.25">
      <c r="E29" s="157" t="s">
        <v>54</v>
      </c>
      <c r="F29" s="157" t="s">
        <v>4</v>
      </c>
      <c r="G29" s="157" t="s">
        <v>5</v>
      </c>
      <c r="H29" s="157" t="s">
        <v>6</v>
      </c>
      <c r="I29" s="157" t="s">
        <v>204</v>
      </c>
      <c r="J29" s="441" t="str">
        <f>'Fy1 mål alla nivåer'!$CT$12</f>
        <v>F</v>
      </c>
      <c r="K29" s="442"/>
      <c r="S29" s="157" t="s">
        <v>54</v>
      </c>
      <c r="T29" s="157" t="s">
        <v>4</v>
      </c>
      <c r="U29" s="157" t="s">
        <v>5</v>
      </c>
      <c r="V29" s="157" t="s">
        <v>6</v>
      </c>
      <c r="W29" s="157" t="s">
        <v>204</v>
      </c>
      <c r="X29" s="441" t="str">
        <f>'Fy1 mål alla nivåer'!CT13</f>
        <v>F</v>
      </c>
      <c r="Y29" s="442"/>
    </row>
    <row r="30" spans="5:25" x14ac:dyDescent="0.25">
      <c r="E30" s="139">
        <f>'Fy1 mål alla nivåer'!CO12</f>
        <v>0</v>
      </c>
      <c r="F30" s="139">
        <f>'Fy1 mål alla nivåer'!CP12</f>
        <v>0</v>
      </c>
      <c r="G30" s="139">
        <f>'Fy1 mål alla nivåer'!CQ12</f>
        <v>0</v>
      </c>
      <c r="H30" s="158">
        <f>'Fy1 mål alla nivåer'!CR12</f>
        <v>0</v>
      </c>
      <c r="I30" s="139">
        <f>'Fy1 mål alla nivåer'!CS12</f>
        <v>0</v>
      </c>
      <c r="J30" s="443"/>
      <c r="K30" s="444"/>
      <c r="S30" s="139">
        <f>'Fy1 mål alla nivåer'!CO13</f>
        <v>0</v>
      </c>
      <c r="T30" s="139">
        <f>'Fy1 mål alla nivåer'!CP13</f>
        <v>0</v>
      </c>
      <c r="U30" s="139">
        <f>'Fy1 mål alla nivåer'!CQ13</f>
        <v>0</v>
      </c>
      <c r="V30" s="158">
        <f>'Fy1 mål alla nivåer'!CR13</f>
        <v>0</v>
      </c>
      <c r="W30" s="139">
        <f>'Fy1 mål alla nivåer'!CS13</f>
        <v>0</v>
      </c>
      <c r="X30" s="443"/>
      <c r="Y30" s="444"/>
    </row>
    <row r="31" spans="5:25" ht="15" customHeight="1" x14ac:dyDescent="0.25">
      <c r="P31" s="140"/>
    </row>
    <row r="32" spans="5:25" ht="15" customHeight="1" x14ac:dyDescent="0.25">
      <c r="P32" s="140"/>
    </row>
    <row r="33" spans="5:25" ht="15" customHeight="1" x14ac:dyDescent="0.45">
      <c r="E33" s="159"/>
      <c r="F33" s="159"/>
      <c r="G33" s="159"/>
      <c r="H33" s="160"/>
      <c r="I33" s="159"/>
      <c r="J33" s="161"/>
      <c r="K33" s="161"/>
      <c r="P33" s="140"/>
      <c r="S33" s="159"/>
      <c r="T33" s="159"/>
      <c r="U33" s="159"/>
      <c r="V33" s="160"/>
      <c r="W33" s="159"/>
      <c r="X33" s="161"/>
      <c r="Y33" s="161"/>
    </row>
    <row r="34" spans="5:25" ht="15" customHeight="1" x14ac:dyDescent="0.45">
      <c r="E34" s="159"/>
      <c r="F34" s="159"/>
      <c r="G34" s="159"/>
      <c r="H34" s="160"/>
      <c r="I34" s="159"/>
      <c r="J34" s="161"/>
      <c r="K34" s="161"/>
      <c r="P34" s="140"/>
      <c r="S34" s="159"/>
      <c r="T34" s="159"/>
      <c r="U34" s="159"/>
      <c r="V34" s="160"/>
      <c r="W34" s="159"/>
      <c r="X34" s="161"/>
      <c r="Y34" s="161"/>
    </row>
    <row r="35" spans="5:25" ht="15" customHeight="1" x14ac:dyDescent="0.45">
      <c r="E35" s="159"/>
      <c r="F35" s="159"/>
      <c r="G35" s="159"/>
      <c r="H35" s="160"/>
      <c r="I35" s="159"/>
      <c r="J35" s="161"/>
      <c r="K35" s="161"/>
      <c r="P35" s="140"/>
      <c r="S35" s="159"/>
      <c r="T35" s="159"/>
      <c r="U35" s="159"/>
      <c r="V35" s="160"/>
      <c r="W35" s="159"/>
      <c r="X35" s="161"/>
      <c r="Y35" s="161"/>
    </row>
    <row r="36" spans="5:25" ht="15" customHeight="1" x14ac:dyDescent="0.45">
      <c r="E36" s="159"/>
      <c r="F36" s="159"/>
      <c r="G36" s="159"/>
      <c r="H36" s="160"/>
      <c r="I36" s="159"/>
      <c r="J36" s="161"/>
      <c r="K36" s="161"/>
      <c r="P36" s="140"/>
      <c r="S36" s="159"/>
      <c r="T36" s="159"/>
      <c r="U36" s="159"/>
      <c r="V36" s="160"/>
      <c r="W36" s="159"/>
      <c r="X36" s="161"/>
      <c r="Y36" s="161"/>
    </row>
    <row r="37" spans="5:25" ht="15" customHeight="1" x14ac:dyDescent="0.45">
      <c r="E37" s="159"/>
      <c r="F37" s="159"/>
      <c r="G37" s="159"/>
      <c r="H37" s="160"/>
      <c r="I37" s="159"/>
      <c r="J37" s="161"/>
      <c r="K37" s="161"/>
      <c r="P37" s="140"/>
      <c r="S37" s="159"/>
      <c r="T37" s="159"/>
      <c r="U37" s="159"/>
      <c r="V37" s="160"/>
      <c r="W37" s="159"/>
      <c r="X37" s="161"/>
      <c r="Y37" s="161"/>
    </row>
    <row r="38" spans="5:25" ht="15" customHeight="1" x14ac:dyDescent="0.45">
      <c r="E38" s="159"/>
      <c r="F38" s="159"/>
      <c r="G38" s="159"/>
      <c r="H38" s="160"/>
      <c r="I38" s="159"/>
      <c r="J38" s="161"/>
      <c r="K38" s="161"/>
      <c r="P38" s="140"/>
      <c r="S38" s="159"/>
      <c r="T38" s="159"/>
      <c r="U38" s="159"/>
      <c r="V38" s="160"/>
      <c r="W38" s="159"/>
      <c r="X38" s="161"/>
      <c r="Y38" s="161"/>
    </row>
    <row r="39" spans="5:25" ht="15" customHeight="1" x14ac:dyDescent="0.45">
      <c r="E39" s="159"/>
      <c r="F39" s="159"/>
      <c r="G39" s="159"/>
      <c r="H39" s="160"/>
      <c r="I39" s="159"/>
      <c r="J39" s="161"/>
      <c r="K39" s="161"/>
      <c r="P39" s="140"/>
      <c r="S39" s="159"/>
      <c r="T39" s="159"/>
      <c r="U39" s="159"/>
      <c r="V39" s="160"/>
      <c r="W39" s="159"/>
      <c r="X39" s="161"/>
      <c r="Y39" s="161"/>
    </row>
    <row r="40" spans="5:25" ht="15" customHeight="1" x14ac:dyDescent="0.45">
      <c r="E40" s="159"/>
      <c r="F40" s="159"/>
      <c r="G40" s="159"/>
      <c r="H40" s="160"/>
      <c r="I40" s="159"/>
      <c r="J40" s="161"/>
      <c r="K40" s="161"/>
      <c r="P40" s="140"/>
      <c r="S40" s="159"/>
      <c r="T40" s="159"/>
      <c r="U40" s="159"/>
      <c r="V40" s="160"/>
      <c r="W40" s="159"/>
      <c r="X40" s="161"/>
      <c r="Y40" s="161"/>
    </row>
    <row r="41" spans="5:25" ht="15" customHeight="1" x14ac:dyDescent="0.45">
      <c r="E41" s="159"/>
      <c r="F41" s="159"/>
      <c r="G41" s="159"/>
      <c r="H41" s="160"/>
      <c r="I41" s="159"/>
      <c r="J41" s="161"/>
      <c r="K41" s="161"/>
      <c r="P41" s="140"/>
      <c r="S41" s="159"/>
      <c r="T41" s="159"/>
      <c r="U41" s="159"/>
      <c r="V41" s="160"/>
      <c r="W41" s="159"/>
      <c r="X41" s="161"/>
      <c r="Y41" s="161"/>
    </row>
    <row r="42" spans="5:25" ht="15" customHeight="1" x14ac:dyDescent="0.45">
      <c r="E42" s="159"/>
      <c r="F42" s="159"/>
      <c r="G42" s="159"/>
      <c r="H42" s="160"/>
      <c r="I42" s="159"/>
      <c r="J42" s="161"/>
      <c r="K42" s="161"/>
      <c r="P42" s="140"/>
      <c r="S42" s="159"/>
      <c r="T42" s="159"/>
      <c r="U42" s="159"/>
      <c r="V42" s="160"/>
      <c r="W42" s="159"/>
      <c r="X42" s="161"/>
      <c r="Y42" s="161"/>
    </row>
    <row r="43" spans="5:25" ht="15" customHeight="1" x14ac:dyDescent="0.45">
      <c r="E43" s="159"/>
      <c r="F43" s="159"/>
      <c r="G43" s="159"/>
      <c r="H43" s="160"/>
      <c r="I43" s="159"/>
      <c r="J43" s="161"/>
      <c r="K43" s="161"/>
      <c r="N43" t="s">
        <v>85</v>
      </c>
      <c r="P43" s="140"/>
      <c r="S43" s="159"/>
      <c r="T43" s="159"/>
      <c r="U43" s="159"/>
      <c r="V43" s="160"/>
      <c r="W43" s="159"/>
      <c r="X43" s="161"/>
      <c r="Y43" s="161"/>
    </row>
    <row r="44" spans="5:25" ht="15" customHeight="1" x14ac:dyDescent="0.45">
      <c r="E44" s="159"/>
      <c r="F44" s="159"/>
      <c r="G44" s="159"/>
      <c r="H44" s="160"/>
      <c r="I44" s="159"/>
      <c r="J44" s="161"/>
      <c r="K44" s="161"/>
      <c r="P44" s="140"/>
      <c r="S44" s="159"/>
      <c r="T44" s="159"/>
      <c r="U44" s="159"/>
      <c r="V44" s="160"/>
      <c r="W44" s="159"/>
      <c r="X44" s="161"/>
      <c r="Y44" s="161"/>
    </row>
    <row r="45" spans="5:25" ht="15" customHeight="1" x14ac:dyDescent="0.45">
      <c r="E45" s="159"/>
      <c r="F45" s="159"/>
      <c r="G45" s="159"/>
      <c r="H45" s="160"/>
      <c r="I45" s="159"/>
      <c r="J45" s="161"/>
      <c r="K45" s="161"/>
      <c r="P45" s="140"/>
      <c r="S45" s="159"/>
      <c r="T45" s="159"/>
      <c r="U45" s="159"/>
      <c r="V45" s="160"/>
      <c r="W45" s="159"/>
      <c r="X45" s="161"/>
      <c r="Y45" s="161"/>
    </row>
    <row r="46" spans="5:25" ht="15" customHeight="1" x14ac:dyDescent="0.45">
      <c r="E46" s="159"/>
      <c r="F46" s="159"/>
      <c r="G46" s="159"/>
      <c r="H46" s="160"/>
      <c r="I46" s="159"/>
      <c r="J46" s="161"/>
      <c r="K46" s="161"/>
      <c r="P46" s="140"/>
      <c r="S46" s="159"/>
      <c r="T46" s="159"/>
      <c r="U46" s="159"/>
      <c r="V46" s="160"/>
      <c r="W46" s="159"/>
      <c r="X46" s="161"/>
      <c r="Y46" s="161"/>
    </row>
    <row r="47" spans="5:25" ht="15" customHeight="1" x14ac:dyDescent="0.45">
      <c r="E47" s="159"/>
      <c r="F47" s="159"/>
      <c r="G47" s="159"/>
      <c r="H47" s="160"/>
      <c r="I47" s="159"/>
      <c r="J47" s="161"/>
      <c r="K47" s="161"/>
      <c r="P47" s="140"/>
      <c r="S47" s="159"/>
      <c r="T47" s="159"/>
      <c r="U47" s="159"/>
      <c r="V47" s="160"/>
      <c r="W47" s="159"/>
      <c r="X47" s="161"/>
      <c r="Y47" s="161"/>
    </row>
    <row r="48" spans="5:25" ht="15" customHeight="1" x14ac:dyDescent="0.45">
      <c r="E48" s="162" t="s">
        <v>54</v>
      </c>
      <c r="F48" s="162" t="s">
        <v>219</v>
      </c>
      <c r="G48" s="162" t="s">
        <v>4</v>
      </c>
      <c r="H48" s="162" t="s">
        <v>220</v>
      </c>
      <c r="I48" s="162" t="s">
        <v>73</v>
      </c>
      <c r="J48" s="162" t="s">
        <v>221</v>
      </c>
      <c r="K48" s="161"/>
      <c r="P48" s="140"/>
      <c r="S48" s="162" t="s">
        <v>54</v>
      </c>
      <c r="T48" s="162" t="s">
        <v>219</v>
      </c>
      <c r="U48" s="162" t="s">
        <v>4</v>
      </c>
      <c r="V48" s="162" t="s">
        <v>220</v>
      </c>
      <c r="W48" s="162" t="s">
        <v>73</v>
      </c>
      <c r="X48" s="162" t="s">
        <v>221</v>
      </c>
      <c r="Y48" s="161"/>
    </row>
    <row r="49" spans="5:25" ht="15" customHeight="1" x14ac:dyDescent="0.45">
      <c r="E49" s="163">
        <f>'Fy1 mål alla nivåer'!CO12</f>
        <v>0</v>
      </c>
      <c r="F49" s="163">
        <f>'Fy1 mål alla nivåer'!EH12</f>
        <v>0</v>
      </c>
      <c r="G49" s="163">
        <f>'Fy1 mål alla nivåer'!EI12</f>
        <v>0</v>
      </c>
      <c r="H49" s="163">
        <f>'Fy1 mål alla nivåer'!EJ12</f>
        <v>0</v>
      </c>
      <c r="I49" s="163">
        <f>'Fy1 mål alla nivåer'!EK12</f>
        <v>0</v>
      </c>
      <c r="J49" s="163">
        <f>'Fy1 mål alla nivåer'!EL12</f>
        <v>0</v>
      </c>
      <c r="K49" s="161"/>
      <c r="P49" s="140"/>
      <c r="S49" s="163">
        <f>'Fy1 mål alla nivåer'!$CO$13</f>
        <v>0</v>
      </c>
      <c r="T49" s="163">
        <f>'Fy1 mål alla nivåer'!EH13</f>
        <v>0</v>
      </c>
      <c r="U49" s="163">
        <f>'Fy1 mål alla nivåer'!EI13</f>
        <v>0</v>
      </c>
      <c r="V49" s="163">
        <f>'Fy1 mål alla nivåer'!EJ13</f>
        <v>0</v>
      </c>
      <c r="W49" s="163">
        <f>'Fy1 mål alla nivåer'!EK13</f>
        <v>0</v>
      </c>
      <c r="X49" s="163">
        <f>'Fy1 mål alla nivåer'!EL13</f>
        <v>0</v>
      </c>
      <c r="Y49" s="161"/>
    </row>
    <row r="50" spans="5:25" ht="15" customHeight="1" x14ac:dyDescent="0.45">
      <c r="K50" s="161"/>
      <c r="P50" s="140"/>
      <c r="Y50" s="161"/>
    </row>
    <row r="51" spans="5:25" ht="15" customHeight="1" x14ac:dyDescent="0.45">
      <c r="E51" s="159"/>
      <c r="F51" s="159"/>
      <c r="G51" s="159"/>
      <c r="H51" s="160"/>
      <c r="I51" s="159"/>
      <c r="J51" s="161"/>
      <c r="K51" s="161"/>
      <c r="P51" s="140"/>
      <c r="S51" s="159"/>
      <c r="T51" s="159"/>
      <c r="U51" s="159"/>
      <c r="V51" s="160"/>
      <c r="W51" s="159"/>
      <c r="X51" s="161"/>
      <c r="Y51" s="161"/>
    </row>
    <row r="52" spans="5:25" ht="26.25" customHeight="1" x14ac:dyDescent="0.25">
      <c r="Q52"/>
    </row>
    <row r="53" spans="5:25" ht="15" customHeight="1" x14ac:dyDescent="0.25">
      <c r="Q53"/>
    </row>
    <row r="54" spans="5:25" ht="15" customHeight="1" x14ac:dyDescent="0.25">
      <c r="Q54"/>
    </row>
    <row r="69" spans="5:25" ht="15" customHeight="1" x14ac:dyDescent="0.25"/>
    <row r="70" spans="5:25" ht="15" customHeight="1" x14ac:dyDescent="0.25"/>
    <row r="71" spans="5:25" ht="15" customHeight="1" x14ac:dyDescent="0.45">
      <c r="E71" s="159"/>
      <c r="F71" s="159"/>
      <c r="G71" s="159"/>
      <c r="H71" s="160"/>
      <c r="I71" s="159"/>
      <c r="J71" s="161"/>
      <c r="K71" s="161"/>
      <c r="S71" s="159"/>
      <c r="T71" s="159"/>
      <c r="U71" s="159"/>
      <c r="V71" s="160"/>
      <c r="W71" s="159"/>
      <c r="X71" s="161"/>
      <c r="Y71" s="161"/>
    </row>
    <row r="72" spans="5:25" ht="15" customHeight="1" x14ac:dyDescent="0.45">
      <c r="E72" s="159"/>
      <c r="F72" s="159"/>
      <c r="G72" s="159"/>
      <c r="H72" s="160"/>
      <c r="I72" s="159"/>
      <c r="J72" s="161"/>
      <c r="K72" s="161"/>
      <c r="S72" s="159"/>
      <c r="T72" s="159"/>
      <c r="U72" s="159"/>
      <c r="V72" s="160"/>
      <c r="W72" s="159"/>
      <c r="X72" s="161"/>
      <c r="Y72" s="161"/>
    </row>
    <row r="73" spans="5:25" ht="15" customHeight="1" x14ac:dyDescent="0.45">
      <c r="E73" s="159"/>
      <c r="F73" s="159"/>
      <c r="G73" s="159"/>
      <c r="H73" s="160"/>
      <c r="I73" s="159"/>
      <c r="J73" s="161"/>
      <c r="K73" s="161"/>
      <c r="S73" s="159"/>
      <c r="T73" s="159"/>
      <c r="U73" s="159"/>
      <c r="V73" s="160"/>
      <c r="W73" s="159"/>
      <c r="X73" s="161"/>
      <c r="Y73" s="161"/>
    </row>
    <row r="74" spans="5:25" ht="15" customHeight="1" x14ac:dyDescent="0.45">
      <c r="E74" s="159"/>
      <c r="F74" s="159"/>
      <c r="G74" s="159"/>
      <c r="H74" s="160"/>
      <c r="I74" s="159"/>
      <c r="J74" s="161"/>
      <c r="K74" s="161"/>
      <c r="S74" s="159"/>
      <c r="T74" s="159"/>
      <c r="U74" s="159"/>
      <c r="V74" s="160"/>
      <c r="W74" s="159"/>
      <c r="X74" s="161"/>
      <c r="Y74" s="161"/>
    </row>
    <row r="75" spans="5:25" ht="15" customHeight="1" x14ac:dyDescent="0.45">
      <c r="E75" s="159"/>
      <c r="F75" s="159"/>
      <c r="G75" s="159"/>
      <c r="H75" s="160"/>
      <c r="I75" s="159"/>
      <c r="J75" s="161"/>
      <c r="K75" s="161"/>
      <c r="S75" s="159"/>
      <c r="T75" s="159"/>
      <c r="U75" s="159"/>
      <c r="V75" s="160"/>
      <c r="W75" s="159"/>
      <c r="X75" s="161"/>
      <c r="Y75" s="161"/>
    </row>
    <row r="76" spans="5:25" ht="15" customHeight="1" x14ac:dyDescent="0.45">
      <c r="E76" s="159"/>
      <c r="F76" s="159"/>
      <c r="G76" s="159"/>
      <c r="H76" s="160"/>
      <c r="I76" s="159"/>
      <c r="J76" s="161"/>
      <c r="K76" s="161"/>
      <c r="S76" s="159"/>
      <c r="T76" s="159"/>
      <c r="U76" s="159"/>
      <c r="V76" s="160"/>
      <c r="W76" s="159"/>
      <c r="X76" s="161"/>
      <c r="Y76" s="161"/>
    </row>
    <row r="77" spans="5:25" ht="15" customHeight="1" x14ac:dyDescent="0.45">
      <c r="E77" s="159"/>
      <c r="F77" s="159"/>
      <c r="G77" s="159"/>
      <c r="H77" s="160"/>
      <c r="I77" s="159"/>
      <c r="J77" s="161"/>
      <c r="K77" s="161"/>
      <c r="S77" s="159"/>
      <c r="T77" s="159"/>
      <c r="U77" s="159"/>
      <c r="V77" s="160"/>
      <c r="W77" s="159"/>
      <c r="X77" s="161"/>
      <c r="Y77" s="161"/>
    </row>
    <row r="78" spans="5:25" ht="15" customHeight="1" x14ac:dyDescent="0.25">
      <c r="E78" s="157" t="s">
        <v>54</v>
      </c>
      <c r="F78" s="157" t="s">
        <v>4</v>
      </c>
      <c r="G78" s="157" t="s">
        <v>5</v>
      </c>
      <c r="H78" s="157" t="s">
        <v>6</v>
      </c>
      <c r="I78" s="157" t="s">
        <v>204</v>
      </c>
      <c r="J78" s="441" t="str">
        <f>'Fy1 mål alla nivåer'!$CT$14</f>
        <v>F</v>
      </c>
      <c r="K78" s="442"/>
      <c r="S78" s="157" t="s">
        <v>54</v>
      </c>
      <c r="T78" s="157" t="s">
        <v>4</v>
      </c>
      <c r="U78" s="157" t="s">
        <v>5</v>
      </c>
      <c r="V78" s="157" t="s">
        <v>6</v>
      </c>
      <c r="W78" s="157" t="s">
        <v>204</v>
      </c>
      <c r="X78" s="441" t="str">
        <f>'Fy1 mål alla nivåer'!$CT$15</f>
        <v>F</v>
      </c>
      <c r="Y78" s="442"/>
    </row>
    <row r="79" spans="5:25" ht="15" customHeight="1" x14ac:dyDescent="0.25">
      <c r="E79" s="139">
        <f>'Fy1 mål alla nivåer'!CO14</f>
        <v>0</v>
      </c>
      <c r="F79" s="139">
        <f>'Fy1 mål alla nivåer'!CP14</f>
        <v>0</v>
      </c>
      <c r="G79" s="139">
        <f>'Fy1 mål alla nivåer'!CQ14</f>
        <v>0</v>
      </c>
      <c r="H79" s="158">
        <f>'Fy1 mål alla nivåer'!CR14</f>
        <v>0</v>
      </c>
      <c r="I79" s="139">
        <f>'Fy1 mål alla nivåer'!CS14</f>
        <v>0</v>
      </c>
      <c r="J79" s="443"/>
      <c r="K79" s="444"/>
      <c r="S79" s="139">
        <f>'Fy1 mål alla nivåer'!CO15</f>
        <v>0</v>
      </c>
      <c r="T79" s="139">
        <f>'Fy1 mål alla nivåer'!CP15</f>
        <v>0</v>
      </c>
      <c r="U79" s="139">
        <f>'Fy1 mål alla nivåer'!CQ15</f>
        <v>0</v>
      </c>
      <c r="V79" s="158">
        <f>'Fy1 mål alla nivåer'!CR15</f>
        <v>0</v>
      </c>
      <c r="W79" s="139">
        <f>'Fy1 mål alla nivåer'!CS15</f>
        <v>0</v>
      </c>
      <c r="X79" s="443"/>
      <c r="Y79" s="444"/>
    </row>
    <row r="80" spans="5:25" ht="15" customHeight="1" x14ac:dyDescent="0.25"/>
    <row r="81" spans="5:25" ht="15" customHeight="1" x14ac:dyDescent="0.25"/>
    <row r="82" spans="5:25" ht="15" customHeight="1" x14ac:dyDescent="0.45">
      <c r="E82" s="159"/>
      <c r="F82" s="159"/>
      <c r="G82" s="159"/>
      <c r="H82" s="160"/>
      <c r="I82" s="159"/>
      <c r="J82" s="161"/>
      <c r="K82" s="161"/>
      <c r="S82" s="159"/>
      <c r="T82" s="159"/>
      <c r="U82" s="159"/>
      <c r="V82" s="160"/>
      <c r="W82" s="159"/>
      <c r="X82" s="161"/>
      <c r="Y82" s="161"/>
    </row>
    <row r="83" spans="5:25" ht="15" customHeight="1" x14ac:dyDescent="0.45">
      <c r="E83" s="159"/>
      <c r="F83" s="159"/>
      <c r="G83" s="159"/>
      <c r="H83" s="160"/>
      <c r="I83" s="159"/>
      <c r="J83" s="161"/>
      <c r="K83" s="161"/>
      <c r="S83" s="159"/>
      <c r="T83" s="159"/>
      <c r="U83" s="159"/>
      <c r="V83" s="160"/>
      <c r="W83" s="159"/>
      <c r="X83" s="161"/>
      <c r="Y83" s="161"/>
    </row>
    <row r="84" spans="5:25" ht="15" customHeight="1" x14ac:dyDescent="0.45">
      <c r="E84" s="159"/>
      <c r="F84" s="159"/>
      <c r="G84" s="159"/>
      <c r="H84" s="160"/>
      <c r="I84" s="159"/>
      <c r="J84" s="161"/>
      <c r="K84" s="161"/>
      <c r="S84" s="159"/>
      <c r="T84" s="159"/>
      <c r="U84" s="159"/>
      <c r="V84" s="160"/>
      <c r="W84" s="159"/>
      <c r="X84" s="161"/>
      <c r="Y84" s="161"/>
    </row>
    <row r="85" spans="5:25" ht="15" customHeight="1" x14ac:dyDescent="0.45">
      <c r="E85" s="159"/>
      <c r="F85" s="159"/>
      <c r="G85" s="159"/>
      <c r="H85" s="160"/>
      <c r="I85" s="159"/>
      <c r="J85" s="161"/>
      <c r="K85" s="161"/>
      <c r="S85" s="159"/>
      <c r="T85" s="159"/>
      <c r="U85" s="159"/>
      <c r="V85" s="160"/>
      <c r="W85" s="159"/>
      <c r="X85" s="161"/>
      <c r="Y85" s="161"/>
    </row>
    <row r="86" spans="5:25" ht="15" customHeight="1" x14ac:dyDescent="0.45">
      <c r="E86" s="159"/>
      <c r="F86" s="159"/>
      <c r="G86" s="159"/>
      <c r="H86" s="160"/>
      <c r="I86" s="159"/>
      <c r="J86" s="161"/>
      <c r="K86" s="161"/>
      <c r="S86" s="159"/>
      <c r="T86" s="159"/>
      <c r="U86" s="159"/>
      <c r="V86" s="160"/>
      <c r="W86" s="159"/>
      <c r="X86" s="161"/>
      <c r="Y86" s="161"/>
    </row>
    <row r="87" spans="5:25" ht="15" customHeight="1" x14ac:dyDescent="0.45">
      <c r="E87" s="159"/>
      <c r="F87" s="159"/>
      <c r="G87" s="159"/>
      <c r="H87" s="160"/>
      <c r="I87" s="159"/>
      <c r="J87" s="161"/>
      <c r="K87" s="161"/>
      <c r="S87" s="159"/>
      <c r="T87" s="159"/>
      <c r="U87" s="159"/>
      <c r="V87" s="160"/>
      <c r="W87" s="159"/>
      <c r="X87" s="161"/>
      <c r="Y87" s="161"/>
    </row>
    <row r="88" spans="5:25" ht="15" customHeight="1" x14ac:dyDescent="0.45">
      <c r="E88" s="159"/>
      <c r="F88" s="159"/>
      <c r="G88" s="159"/>
      <c r="H88" s="160"/>
      <c r="I88" s="159"/>
      <c r="J88" s="161"/>
      <c r="K88" s="161"/>
      <c r="S88" s="159"/>
      <c r="T88" s="159"/>
      <c r="U88" s="159"/>
      <c r="V88" s="160"/>
      <c r="W88" s="159"/>
      <c r="X88" s="161"/>
      <c r="Y88" s="161"/>
    </row>
    <row r="89" spans="5:25" ht="15" customHeight="1" x14ac:dyDescent="0.45">
      <c r="E89" s="159"/>
      <c r="F89" s="159"/>
      <c r="G89" s="159"/>
      <c r="H89" s="160"/>
      <c r="I89" s="159"/>
      <c r="J89" s="161"/>
      <c r="K89" s="161"/>
      <c r="S89" s="159"/>
      <c r="T89" s="159"/>
      <c r="U89" s="159"/>
      <c r="V89" s="160"/>
      <c r="W89" s="159"/>
      <c r="X89" s="161"/>
      <c r="Y89" s="161"/>
    </row>
    <row r="90" spans="5:25" ht="15" customHeight="1" x14ac:dyDescent="0.45">
      <c r="E90" s="159"/>
      <c r="F90" s="159"/>
      <c r="G90" s="159"/>
      <c r="H90" s="160"/>
      <c r="I90" s="159"/>
      <c r="J90" s="161"/>
      <c r="K90" s="161"/>
      <c r="S90" s="159"/>
      <c r="T90" s="159"/>
      <c r="U90" s="159"/>
      <c r="V90" s="160"/>
      <c r="W90" s="159"/>
      <c r="X90" s="161"/>
      <c r="Y90" s="161"/>
    </row>
    <row r="91" spans="5:25" ht="15" customHeight="1" x14ac:dyDescent="0.45">
      <c r="E91" s="159"/>
      <c r="F91" s="159"/>
      <c r="G91" s="159"/>
      <c r="H91" s="160"/>
      <c r="I91" s="159"/>
      <c r="J91" s="161"/>
      <c r="K91" s="161"/>
      <c r="S91" s="159"/>
      <c r="T91" s="159"/>
      <c r="U91" s="159"/>
      <c r="V91" s="160"/>
      <c r="W91" s="159"/>
      <c r="X91" s="161"/>
      <c r="Y91" s="161"/>
    </row>
    <row r="92" spans="5:25" ht="15" customHeight="1" x14ac:dyDescent="0.45">
      <c r="E92" s="159"/>
      <c r="F92" s="159"/>
      <c r="G92" s="159"/>
      <c r="H92" s="160"/>
      <c r="I92" s="159"/>
      <c r="J92" s="161"/>
      <c r="K92" s="161"/>
      <c r="S92" s="159"/>
      <c r="T92" s="159"/>
      <c r="U92" s="159"/>
      <c r="V92" s="160"/>
      <c r="W92" s="159"/>
      <c r="X92" s="161"/>
      <c r="Y92" s="161"/>
    </row>
    <row r="93" spans="5:25" ht="15" customHeight="1" x14ac:dyDescent="0.45">
      <c r="E93" s="159"/>
      <c r="F93" s="159"/>
      <c r="G93" s="159"/>
      <c r="H93" s="160"/>
      <c r="I93" s="159"/>
      <c r="J93" s="161"/>
      <c r="K93" s="161"/>
      <c r="S93" s="159"/>
      <c r="T93" s="159"/>
      <c r="U93" s="159"/>
      <c r="V93" s="160"/>
      <c r="W93" s="159"/>
      <c r="X93" s="161"/>
      <c r="Y93" s="161"/>
    </row>
    <row r="94" spans="5:25" ht="15" customHeight="1" x14ac:dyDescent="0.45">
      <c r="E94" s="159"/>
      <c r="F94" s="159"/>
      <c r="G94" s="159"/>
      <c r="H94" s="160"/>
      <c r="I94" s="159"/>
      <c r="J94" s="161"/>
      <c r="K94" s="161"/>
      <c r="S94" s="159"/>
      <c r="T94" s="159"/>
      <c r="U94" s="159"/>
      <c r="V94" s="160"/>
      <c r="W94" s="159"/>
      <c r="X94" s="161"/>
      <c r="Y94" s="161"/>
    </row>
    <row r="95" spans="5:25" ht="15" customHeight="1" x14ac:dyDescent="0.45">
      <c r="E95" s="159"/>
      <c r="F95" s="159"/>
      <c r="G95" s="159"/>
      <c r="H95" s="160"/>
      <c r="I95" s="159"/>
      <c r="J95" s="161"/>
      <c r="K95" s="161"/>
      <c r="S95" s="159"/>
      <c r="T95" s="159"/>
      <c r="U95" s="159"/>
      <c r="V95" s="160"/>
      <c r="W95" s="159"/>
      <c r="X95" s="161"/>
      <c r="Y95" s="161"/>
    </row>
    <row r="96" spans="5:25" ht="15" customHeight="1" x14ac:dyDescent="0.45">
      <c r="E96" s="159"/>
      <c r="F96" s="159"/>
      <c r="G96" s="159"/>
      <c r="H96" s="160"/>
      <c r="I96" s="159"/>
      <c r="J96" s="161"/>
      <c r="K96" s="161"/>
      <c r="S96" s="159"/>
      <c r="T96" s="159"/>
      <c r="U96" s="159"/>
      <c r="V96" s="160"/>
      <c r="W96" s="159"/>
      <c r="X96" s="161"/>
      <c r="Y96" s="161"/>
    </row>
    <row r="97" spans="5:25" ht="15" customHeight="1" x14ac:dyDescent="0.45">
      <c r="E97" s="162" t="s">
        <v>54</v>
      </c>
      <c r="F97" s="162" t="s">
        <v>219</v>
      </c>
      <c r="G97" s="162" t="s">
        <v>4</v>
      </c>
      <c r="H97" s="162" t="s">
        <v>220</v>
      </c>
      <c r="I97" s="162" t="s">
        <v>73</v>
      </c>
      <c r="J97" s="162" t="s">
        <v>221</v>
      </c>
      <c r="K97" s="161"/>
      <c r="S97" s="162" t="s">
        <v>54</v>
      </c>
      <c r="T97" s="162" t="s">
        <v>219</v>
      </c>
      <c r="U97" s="162" t="s">
        <v>4</v>
      </c>
      <c r="V97" s="162" t="s">
        <v>220</v>
      </c>
      <c r="W97" s="162" t="s">
        <v>73</v>
      </c>
      <c r="X97" s="162" t="s">
        <v>221</v>
      </c>
      <c r="Y97" s="161"/>
    </row>
    <row r="98" spans="5:25" ht="15" customHeight="1" x14ac:dyDescent="0.45">
      <c r="E98" s="163">
        <f>'Fy1 mål alla nivåer'!CO14</f>
        <v>0</v>
      </c>
      <c r="F98" s="163">
        <f>'Fy1 mål alla nivåer'!EH14</f>
        <v>0</v>
      </c>
      <c r="G98" s="163">
        <f>'Fy1 mål alla nivåer'!EI14</f>
        <v>0</v>
      </c>
      <c r="H98" s="163">
        <f>'Fy1 mål alla nivåer'!EJ14</f>
        <v>0</v>
      </c>
      <c r="I98" s="163">
        <f>'Fy1 mål alla nivåer'!EK14</f>
        <v>0</v>
      </c>
      <c r="J98" s="163">
        <f>'Fy1 mål alla nivåer'!EL14</f>
        <v>0</v>
      </c>
      <c r="K98" s="161"/>
      <c r="S98" s="163">
        <f>'Fy1 mål alla nivåer'!CO15</f>
        <v>0</v>
      </c>
      <c r="T98" s="163">
        <f>'Fy1 mål alla nivåer'!EH15</f>
        <v>0</v>
      </c>
      <c r="U98" s="163">
        <f>'Fy1 mål alla nivåer'!EI15</f>
        <v>0</v>
      </c>
      <c r="V98" s="163">
        <f>'Fy1 mål alla nivåer'!EJ15</f>
        <v>0</v>
      </c>
      <c r="W98" s="163">
        <f>'Fy1 mål alla nivåer'!EK15</f>
        <v>0</v>
      </c>
      <c r="X98" s="163">
        <f>'Fy1 mål alla nivåer'!EL15</f>
        <v>0</v>
      </c>
      <c r="Y98" s="161"/>
    </row>
    <row r="99" spans="5:25" ht="15" customHeight="1" x14ac:dyDescent="0.45">
      <c r="K99" s="161"/>
      <c r="Y99" s="161"/>
    </row>
    <row r="107" spans="5:25" ht="15" customHeight="1" x14ac:dyDescent="0.25">
      <c r="Q107"/>
    </row>
    <row r="108" spans="5:25" ht="15" customHeight="1" x14ac:dyDescent="0.25">
      <c r="Q108"/>
    </row>
    <row r="119" spans="5:25" ht="15" customHeight="1" x14ac:dyDescent="0.25"/>
    <row r="120" spans="5:25" ht="15" customHeight="1" x14ac:dyDescent="0.25"/>
    <row r="121" spans="5:25" ht="15" customHeight="1" x14ac:dyDescent="0.45">
      <c r="E121" s="159"/>
      <c r="F121" s="159"/>
      <c r="G121" s="159"/>
      <c r="H121" s="160"/>
      <c r="I121" s="159"/>
      <c r="J121" s="161"/>
      <c r="K121" s="161"/>
      <c r="S121" s="159"/>
      <c r="T121" s="159"/>
      <c r="U121" s="159"/>
      <c r="V121" s="160"/>
      <c r="W121" s="159"/>
      <c r="X121" s="161"/>
      <c r="Y121" s="161"/>
    </row>
    <row r="122" spans="5:25" ht="15" customHeight="1" x14ac:dyDescent="0.45">
      <c r="E122" s="159"/>
      <c r="F122" s="159"/>
      <c r="G122" s="159"/>
      <c r="H122" s="160"/>
      <c r="I122" s="159"/>
      <c r="J122" s="161"/>
      <c r="K122" s="161"/>
      <c r="S122" s="159"/>
      <c r="T122" s="159"/>
      <c r="U122" s="159"/>
      <c r="V122" s="160"/>
      <c r="W122" s="159"/>
      <c r="X122" s="161"/>
      <c r="Y122" s="161"/>
    </row>
    <row r="123" spans="5:25" ht="15" customHeight="1" x14ac:dyDescent="0.45">
      <c r="E123" s="159"/>
      <c r="F123" s="159"/>
      <c r="G123" s="159"/>
      <c r="H123" s="160"/>
      <c r="I123" s="159"/>
      <c r="J123" s="161"/>
      <c r="K123" s="161"/>
      <c r="S123" s="159"/>
      <c r="T123" s="159"/>
      <c r="U123" s="159"/>
      <c r="V123" s="160"/>
      <c r="W123" s="159"/>
      <c r="X123" s="161"/>
      <c r="Y123" s="161"/>
    </row>
    <row r="124" spans="5:25" ht="15" customHeight="1" x14ac:dyDescent="0.45">
      <c r="E124" s="159"/>
      <c r="F124" s="159"/>
      <c r="G124" s="159"/>
      <c r="H124" s="160"/>
      <c r="I124" s="159"/>
      <c r="J124" s="161"/>
      <c r="K124" s="161"/>
      <c r="S124" s="159"/>
      <c r="T124" s="159"/>
      <c r="U124" s="159"/>
      <c r="V124" s="160"/>
      <c r="W124" s="159"/>
      <c r="X124" s="161"/>
      <c r="Y124" s="161"/>
    </row>
    <row r="125" spans="5:25" ht="15" customHeight="1" x14ac:dyDescent="0.45">
      <c r="E125" s="159"/>
      <c r="F125" s="159"/>
      <c r="G125" s="159"/>
      <c r="H125" s="160"/>
      <c r="I125" s="159"/>
      <c r="J125" s="161"/>
      <c r="K125" s="161"/>
      <c r="S125" s="159"/>
      <c r="T125" s="159"/>
      <c r="U125" s="159"/>
      <c r="V125" s="160"/>
      <c r="W125" s="159"/>
      <c r="X125" s="161"/>
      <c r="Y125" s="161"/>
    </row>
    <row r="126" spans="5:25" ht="15" customHeight="1" x14ac:dyDescent="0.45">
      <c r="E126" s="159"/>
      <c r="F126" s="159"/>
      <c r="G126" s="159"/>
      <c r="H126" s="160"/>
      <c r="I126" s="159"/>
      <c r="J126" s="161"/>
      <c r="K126" s="161"/>
      <c r="S126" s="159"/>
      <c r="T126" s="159"/>
      <c r="U126" s="159"/>
      <c r="V126" s="160"/>
      <c r="W126" s="159"/>
      <c r="X126" s="161"/>
      <c r="Y126" s="161"/>
    </row>
    <row r="127" spans="5:25" ht="15" customHeight="1" x14ac:dyDescent="0.45">
      <c r="E127" s="159"/>
      <c r="F127" s="159"/>
      <c r="G127" s="159"/>
      <c r="H127" s="160"/>
      <c r="I127" s="159"/>
      <c r="J127" s="161"/>
      <c r="K127" s="161"/>
      <c r="S127" s="159"/>
      <c r="T127" s="159"/>
      <c r="U127" s="159"/>
      <c r="V127" s="160"/>
      <c r="W127" s="159"/>
      <c r="X127" s="161"/>
      <c r="Y127" s="161"/>
    </row>
    <row r="128" spans="5:25" ht="15" customHeight="1" x14ac:dyDescent="0.25">
      <c r="E128" s="157" t="s">
        <v>54</v>
      </c>
      <c r="F128" s="157" t="s">
        <v>4</v>
      </c>
      <c r="G128" s="157" t="s">
        <v>5</v>
      </c>
      <c r="H128" s="157" t="s">
        <v>6</v>
      </c>
      <c r="I128" s="157" t="s">
        <v>204</v>
      </c>
      <c r="J128" s="441" t="str">
        <f>'Fy1 mål alla nivåer'!CT16</f>
        <v>F</v>
      </c>
      <c r="K128" s="442"/>
      <c r="S128" s="157" t="s">
        <v>54</v>
      </c>
      <c r="T128" s="157" t="s">
        <v>4</v>
      </c>
      <c r="U128" s="157" t="s">
        <v>5</v>
      </c>
      <c r="V128" s="157" t="s">
        <v>6</v>
      </c>
      <c r="W128" s="157" t="s">
        <v>204</v>
      </c>
      <c r="X128" s="441" t="str">
        <f>'Fy1 mål alla nivåer'!CT17</f>
        <v>F</v>
      </c>
      <c r="Y128" s="442"/>
    </row>
    <row r="129" spans="5:25" ht="15" customHeight="1" x14ac:dyDescent="0.25">
      <c r="E129" s="139">
        <f>'Fy1 mål alla nivåer'!CO16</f>
        <v>0</v>
      </c>
      <c r="F129" s="139">
        <f>'Fy1 mål alla nivåer'!CP16</f>
        <v>0</v>
      </c>
      <c r="G129" s="139">
        <f>'Fy1 mål alla nivåer'!CQ16</f>
        <v>0</v>
      </c>
      <c r="H129" s="158">
        <f>'Fy1 mål alla nivåer'!CR16</f>
        <v>0</v>
      </c>
      <c r="I129" s="139">
        <f>'Fy1 mål alla nivåer'!CS16</f>
        <v>0</v>
      </c>
      <c r="J129" s="443"/>
      <c r="K129" s="444"/>
      <c r="S129" s="139">
        <f>'Fy1 mål alla nivåer'!CO17</f>
        <v>0</v>
      </c>
      <c r="T129" s="139">
        <f>'Fy1 mål alla nivåer'!CP17</f>
        <v>0</v>
      </c>
      <c r="U129" s="139">
        <f>'Fy1 mål alla nivåer'!CQ17</f>
        <v>0</v>
      </c>
      <c r="V129" s="158">
        <f>'Fy1 mål alla nivåer'!CR17</f>
        <v>0</v>
      </c>
      <c r="W129" s="139">
        <f>'Fy1 mål alla nivåer'!CS17</f>
        <v>0</v>
      </c>
      <c r="X129" s="443"/>
      <c r="Y129" s="444"/>
    </row>
    <row r="130" spans="5:25" ht="15" customHeight="1" x14ac:dyDescent="0.25"/>
    <row r="131" spans="5:25" ht="15" customHeight="1" x14ac:dyDescent="0.25"/>
    <row r="132" spans="5:25" ht="15" customHeight="1" x14ac:dyDescent="0.45">
      <c r="E132" s="159"/>
      <c r="F132" s="159"/>
      <c r="G132" s="159"/>
      <c r="H132" s="160"/>
      <c r="I132" s="159"/>
      <c r="J132" s="161"/>
      <c r="K132" s="161"/>
      <c r="S132" s="159"/>
      <c r="T132" s="159"/>
      <c r="U132" s="159"/>
      <c r="V132" s="160"/>
      <c r="W132" s="159"/>
      <c r="X132" s="161"/>
      <c r="Y132" s="161"/>
    </row>
    <row r="133" spans="5:25" ht="15" customHeight="1" x14ac:dyDescent="0.45">
      <c r="E133" s="159"/>
      <c r="F133" s="159"/>
      <c r="G133" s="159"/>
      <c r="H133" s="160"/>
      <c r="I133" s="159"/>
      <c r="J133" s="161"/>
      <c r="K133" s="161"/>
      <c r="S133" s="159"/>
      <c r="T133" s="159"/>
      <c r="U133" s="159"/>
      <c r="V133" s="160"/>
      <c r="W133" s="159"/>
      <c r="X133" s="161"/>
      <c r="Y133" s="161"/>
    </row>
    <row r="134" spans="5:25" ht="15" customHeight="1" x14ac:dyDescent="0.45">
      <c r="E134" s="159"/>
      <c r="F134" s="159"/>
      <c r="G134" s="159"/>
      <c r="H134" s="160"/>
      <c r="I134" s="159"/>
      <c r="J134" s="161"/>
      <c r="K134" s="161"/>
      <c r="S134" s="159"/>
      <c r="T134" s="159"/>
      <c r="U134" s="159"/>
      <c r="V134" s="160"/>
      <c r="W134" s="159"/>
      <c r="X134" s="161"/>
      <c r="Y134" s="161"/>
    </row>
    <row r="135" spans="5:25" ht="15" customHeight="1" x14ac:dyDescent="0.45">
      <c r="E135" s="159"/>
      <c r="F135" s="159"/>
      <c r="G135" s="159"/>
      <c r="H135" s="160"/>
      <c r="I135" s="159"/>
      <c r="J135" s="161"/>
      <c r="K135" s="161"/>
      <c r="S135" s="159"/>
      <c r="T135" s="159"/>
      <c r="U135" s="159"/>
      <c r="V135" s="160"/>
      <c r="W135" s="159"/>
      <c r="X135" s="161"/>
      <c r="Y135" s="161"/>
    </row>
    <row r="136" spans="5:25" ht="15" customHeight="1" x14ac:dyDescent="0.45">
      <c r="E136" s="159"/>
      <c r="F136" s="159"/>
      <c r="G136" s="159"/>
      <c r="H136" s="160"/>
      <c r="I136" s="159"/>
      <c r="J136" s="161"/>
      <c r="K136" s="161"/>
      <c r="S136" s="159"/>
      <c r="T136" s="159"/>
      <c r="U136" s="159"/>
      <c r="V136" s="160"/>
      <c r="W136" s="159"/>
      <c r="X136" s="161"/>
      <c r="Y136" s="161"/>
    </row>
    <row r="137" spans="5:25" ht="15" customHeight="1" x14ac:dyDescent="0.45">
      <c r="E137" s="159"/>
      <c r="F137" s="159"/>
      <c r="G137" s="159"/>
      <c r="H137" s="160"/>
      <c r="I137" s="159"/>
      <c r="J137" s="161"/>
      <c r="K137" s="161"/>
      <c r="S137" s="159"/>
      <c r="T137" s="159"/>
      <c r="U137" s="159"/>
      <c r="V137" s="160"/>
      <c r="W137" s="159"/>
      <c r="X137" s="161"/>
      <c r="Y137" s="161"/>
    </row>
    <row r="138" spans="5:25" ht="15" customHeight="1" x14ac:dyDescent="0.45">
      <c r="E138" s="159"/>
      <c r="F138" s="159"/>
      <c r="G138" s="159"/>
      <c r="H138" s="160"/>
      <c r="I138" s="159"/>
      <c r="J138" s="161"/>
      <c r="K138" s="161"/>
      <c r="S138" s="159"/>
      <c r="T138" s="159"/>
      <c r="U138" s="159"/>
      <c r="V138" s="160"/>
      <c r="W138" s="159"/>
      <c r="X138" s="161"/>
      <c r="Y138" s="161"/>
    </row>
    <row r="139" spans="5:25" ht="15" customHeight="1" x14ac:dyDescent="0.45">
      <c r="E139" s="159"/>
      <c r="F139" s="159"/>
      <c r="G139" s="159"/>
      <c r="H139" s="160"/>
      <c r="I139" s="159"/>
      <c r="J139" s="161"/>
      <c r="K139" s="161"/>
      <c r="S139" s="159"/>
      <c r="T139" s="159"/>
      <c r="U139" s="159"/>
      <c r="V139" s="160"/>
      <c r="W139" s="159"/>
      <c r="X139" s="161"/>
      <c r="Y139" s="161"/>
    </row>
    <row r="140" spans="5:25" ht="15" customHeight="1" x14ac:dyDescent="0.45">
      <c r="E140" s="159"/>
      <c r="F140" s="159"/>
      <c r="G140" s="159"/>
      <c r="H140" s="160"/>
      <c r="I140" s="159"/>
      <c r="J140" s="161"/>
      <c r="K140" s="161"/>
      <c r="S140" s="159"/>
      <c r="T140" s="159"/>
      <c r="U140" s="159"/>
      <c r="V140" s="160"/>
      <c r="W140" s="159"/>
      <c r="X140" s="161"/>
      <c r="Y140" s="161"/>
    </row>
    <row r="141" spans="5:25" ht="15" customHeight="1" x14ac:dyDescent="0.45">
      <c r="E141" s="159"/>
      <c r="F141" s="159"/>
      <c r="G141" s="159"/>
      <c r="H141" s="160"/>
      <c r="I141" s="159"/>
      <c r="J141" s="161"/>
      <c r="K141" s="161"/>
      <c r="S141" s="159"/>
      <c r="T141" s="159"/>
      <c r="U141" s="159"/>
      <c r="V141" s="160"/>
      <c r="W141" s="159"/>
      <c r="X141" s="161"/>
      <c r="Y141" s="161"/>
    </row>
    <row r="142" spans="5:25" ht="15" customHeight="1" x14ac:dyDescent="0.45">
      <c r="E142" s="159"/>
      <c r="F142" s="159"/>
      <c r="G142" s="159"/>
      <c r="H142" s="160"/>
      <c r="I142" s="159"/>
      <c r="J142" s="161"/>
      <c r="K142" s="161"/>
      <c r="S142" s="159"/>
      <c r="T142" s="159"/>
      <c r="U142" s="159"/>
      <c r="V142" s="160"/>
      <c r="W142" s="159"/>
      <c r="X142" s="161"/>
      <c r="Y142" s="161"/>
    </row>
    <row r="143" spans="5:25" ht="15" customHeight="1" x14ac:dyDescent="0.45">
      <c r="E143" s="159"/>
      <c r="F143" s="159"/>
      <c r="G143" s="159"/>
      <c r="H143" s="160"/>
      <c r="I143" s="159"/>
      <c r="J143" s="161"/>
      <c r="K143" s="161"/>
      <c r="S143" s="159"/>
      <c r="T143" s="159"/>
      <c r="U143" s="159"/>
      <c r="V143" s="160"/>
      <c r="W143" s="159"/>
      <c r="X143" s="161"/>
      <c r="Y143" s="161"/>
    </row>
    <row r="144" spans="5:25" ht="15" customHeight="1" x14ac:dyDescent="0.45">
      <c r="E144" s="159"/>
      <c r="F144" s="159"/>
      <c r="G144" s="159"/>
      <c r="H144" s="160"/>
      <c r="I144" s="159"/>
      <c r="J144" s="161"/>
      <c r="K144" s="161"/>
      <c r="S144" s="159"/>
      <c r="T144" s="159"/>
      <c r="U144" s="159"/>
      <c r="V144" s="160"/>
      <c r="W144" s="159"/>
      <c r="X144" s="161"/>
      <c r="Y144" s="161"/>
    </row>
    <row r="145" spans="5:25" ht="15" customHeight="1" x14ac:dyDescent="0.45">
      <c r="E145" s="159"/>
      <c r="F145" s="159"/>
      <c r="G145" s="159"/>
      <c r="H145" s="160"/>
      <c r="I145" s="159"/>
      <c r="J145" s="161"/>
      <c r="K145" s="161"/>
      <c r="S145" s="159"/>
      <c r="T145" s="159"/>
      <c r="U145" s="159"/>
      <c r="V145" s="160"/>
      <c r="W145" s="159"/>
      <c r="X145" s="161"/>
      <c r="Y145" s="161"/>
    </row>
    <row r="146" spans="5:25" ht="15" customHeight="1" x14ac:dyDescent="0.45">
      <c r="E146" s="159"/>
      <c r="F146" s="159"/>
      <c r="G146" s="159"/>
      <c r="H146" s="160"/>
      <c r="I146" s="159"/>
      <c r="J146" s="161"/>
      <c r="K146" s="161"/>
      <c r="S146" s="159"/>
      <c r="T146" s="159"/>
      <c r="U146" s="159"/>
      <c r="V146" s="160"/>
      <c r="W146" s="159"/>
      <c r="X146" s="161"/>
      <c r="Y146" s="161"/>
    </row>
    <row r="147" spans="5:25" ht="15" customHeight="1" x14ac:dyDescent="0.45">
      <c r="E147" s="162" t="s">
        <v>54</v>
      </c>
      <c r="F147" s="162" t="s">
        <v>219</v>
      </c>
      <c r="G147" s="162" t="s">
        <v>4</v>
      </c>
      <c r="H147" s="162" t="s">
        <v>220</v>
      </c>
      <c r="I147" s="162" t="s">
        <v>73</v>
      </c>
      <c r="J147" s="162" t="s">
        <v>221</v>
      </c>
      <c r="K147" s="161"/>
      <c r="S147" s="162" t="s">
        <v>54</v>
      </c>
      <c r="T147" s="162" t="s">
        <v>219</v>
      </c>
      <c r="U147" s="162" t="s">
        <v>4</v>
      </c>
      <c r="V147" s="162" t="s">
        <v>220</v>
      </c>
      <c r="W147" s="162" t="s">
        <v>73</v>
      </c>
      <c r="X147" s="162" t="s">
        <v>221</v>
      </c>
      <c r="Y147" s="161"/>
    </row>
    <row r="148" spans="5:25" ht="15" customHeight="1" x14ac:dyDescent="0.45">
      <c r="E148" s="163">
        <f>'Fy1 mål alla nivåer'!CO16</f>
        <v>0</v>
      </c>
      <c r="F148" s="163">
        <f>'Fy1 mål alla nivåer'!EH16</f>
        <v>0</v>
      </c>
      <c r="G148" s="163">
        <f>'Fy1 mål alla nivåer'!EI16</f>
        <v>0</v>
      </c>
      <c r="H148" s="163">
        <f>'Fy1 mål alla nivåer'!EJ16</f>
        <v>0</v>
      </c>
      <c r="I148" s="163">
        <f>'Fy1 mål alla nivåer'!EK16</f>
        <v>0</v>
      </c>
      <c r="J148" s="163">
        <f>'Fy1 mål alla nivåer'!EL16</f>
        <v>0</v>
      </c>
      <c r="K148" s="161"/>
      <c r="S148" s="163">
        <f>'Fy1 mål alla nivåer'!CO17</f>
        <v>0</v>
      </c>
      <c r="T148" s="163">
        <f>'Fy1 mål alla nivåer'!EH17</f>
        <v>0</v>
      </c>
      <c r="U148" s="163">
        <f>'Fy1 mål alla nivåer'!EI17</f>
        <v>0</v>
      </c>
      <c r="V148" s="163">
        <f>'Fy1 mål alla nivåer'!EJ17</f>
        <v>0</v>
      </c>
      <c r="W148" s="163">
        <f>'Fy1 mål alla nivåer'!EK17</f>
        <v>0</v>
      </c>
      <c r="X148" s="163">
        <f>'Fy1 mål alla nivåer'!EL17</f>
        <v>0</v>
      </c>
      <c r="Y148" s="161"/>
    </row>
    <row r="149" spans="5:25" ht="15" customHeight="1" x14ac:dyDescent="0.45">
      <c r="E149" s="159"/>
      <c r="F149" s="159"/>
      <c r="G149" s="159"/>
      <c r="H149" s="160"/>
      <c r="I149" s="159"/>
      <c r="J149" s="161"/>
      <c r="K149" s="161"/>
      <c r="S149" s="159"/>
      <c r="T149" s="159"/>
      <c r="U149" s="159"/>
      <c r="V149" s="160"/>
      <c r="W149" s="159"/>
      <c r="X149" s="161"/>
      <c r="Y149" s="161"/>
    </row>
    <row r="156" spans="5:25" ht="15" customHeight="1" x14ac:dyDescent="0.25">
      <c r="Q156"/>
    </row>
    <row r="157" spans="5:25" ht="15" customHeight="1" x14ac:dyDescent="0.25">
      <c r="Q157"/>
    </row>
    <row r="169" spans="17:17" ht="15" customHeight="1" x14ac:dyDescent="0.25">
      <c r="Q169"/>
    </row>
    <row r="170" spans="17:17" ht="15" customHeight="1" x14ac:dyDescent="0.25">
      <c r="Q170"/>
    </row>
    <row r="178" spans="5:25" x14ac:dyDescent="0.25">
      <c r="E178" s="157" t="s">
        <v>54</v>
      </c>
      <c r="F178" s="157" t="s">
        <v>4</v>
      </c>
      <c r="G178" s="157" t="s">
        <v>5</v>
      </c>
      <c r="H178" s="157" t="s">
        <v>6</v>
      </c>
      <c r="I178" s="157" t="s">
        <v>204</v>
      </c>
      <c r="J178" s="441" t="str">
        <f>'Fy1 mål alla nivåer'!CT18</f>
        <v>F</v>
      </c>
      <c r="K178" s="442"/>
      <c r="S178" s="157" t="s">
        <v>54</v>
      </c>
      <c r="T178" s="157" t="s">
        <v>4</v>
      </c>
      <c r="U178" s="157" t="s">
        <v>5</v>
      </c>
      <c r="V178" s="157" t="s">
        <v>6</v>
      </c>
      <c r="W178" s="157" t="s">
        <v>204</v>
      </c>
      <c r="X178" s="441" t="str">
        <f>'Fy1 mål alla nivåer'!CT19</f>
        <v>F</v>
      </c>
      <c r="Y178" s="442"/>
    </row>
    <row r="179" spans="5:25" x14ac:dyDescent="0.25">
      <c r="E179" s="139">
        <f>'Fy1 mål alla nivåer'!CO18</f>
        <v>0</v>
      </c>
      <c r="F179" s="139">
        <f>'Fy1 mål alla nivåer'!CP18</f>
        <v>0</v>
      </c>
      <c r="G179" s="139">
        <f>'Fy1 mål alla nivåer'!CQ18</f>
        <v>0</v>
      </c>
      <c r="H179" s="158">
        <f>'Fy1 mål alla nivåer'!CR18</f>
        <v>0</v>
      </c>
      <c r="I179" s="139">
        <f>'Fy1 mål alla nivåer'!CS18</f>
        <v>0</v>
      </c>
      <c r="J179" s="443"/>
      <c r="K179" s="444"/>
      <c r="S179" s="139">
        <f>'Fy1 mål alla nivåer'!CO19</f>
        <v>0</v>
      </c>
      <c r="T179" s="139">
        <f>'Fy1 mål alla nivåer'!CP19</f>
        <v>0</v>
      </c>
      <c r="U179" s="139">
        <f>'Fy1 mål alla nivåer'!CQ19</f>
        <v>0</v>
      </c>
      <c r="V179" s="158">
        <f>'Fy1 mål alla nivåer'!CR19</f>
        <v>0</v>
      </c>
      <c r="W179" s="139">
        <f>'Fy1 mål alla nivåer'!CS19</f>
        <v>0</v>
      </c>
      <c r="X179" s="443"/>
      <c r="Y179" s="444"/>
    </row>
    <row r="197" spans="5:25" x14ac:dyDescent="0.25">
      <c r="E197" s="162" t="s">
        <v>54</v>
      </c>
      <c r="F197" s="162" t="s">
        <v>219</v>
      </c>
      <c r="G197" s="162" t="s">
        <v>4</v>
      </c>
      <c r="H197" s="162" t="s">
        <v>220</v>
      </c>
      <c r="I197" s="162" t="s">
        <v>73</v>
      </c>
      <c r="J197" s="162" t="s">
        <v>221</v>
      </c>
      <c r="T197" s="162" t="s">
        <v>54</v>
      </c>
      <c r="U197" s="162" t="s">
        <v>219</v>
      </c>
      <c r="V197" s="162" t="s">
        <v>4</v>
      </c>
      <c r="W197" s="162" t="s">
        <v>220</v>
      </c>
      <c r="X197" s="162" t="s">
        <v>73</v>
      </c>
      <c r="Y197" s="162" t="s">
        <v>221</v>
      </c>
    </row>
    <row r="198" spans="5:25" x14ac:dyDescent="0.25">
      <c r="E198" s="163">
        <f>'Fy1 mål alla nivåer'!CO18</f>
        <v>0</v>
      </c>
      <c r="F198" s="163">
        <f>'Fy1 mål alla nivåer'!EH18</f>
        <v>0</v>
      </c>
      <c r="G198" s="163">
        <f>'Fy1 mål alla nivåer'!EI18</f>
        <v>0</v>
      </c>
      <c r="H198" s="163">
        <f>'Fy1 mål alla nivåer'!EJ18</f>
        <v>0</v>
      </c>
      <c r="I198" s="163">
        <f>'Fy1 mål alla nivåer'!EK18</f>
        <v>0</v>
      </c>
      <c r="J198" s="163">
        <f>'Fy1 mål alla nivåer'!EL18</f>
        <v>0</v>
      </c>
      <c r="T198" s="163">
        <f>'Fy1 mål alla nivåer'!CO19</f>
        <v>0</v>
      </c>
      <c r="U198" s="163">
        <f>'Fy1 mål alla nivåer'!EH19</f>
        <v>0</v>
      </c>
      <c r="V198" s="163">
        <f>'Fy1 mål alla nivåer'!EI19</f>
        <v>0</v>
      </c>
      <c r="W198" s="163">
        <f>'Fy1 mål alla nivåer'!EJ19</f>
        <v>0</v>
      </c>
      <c r="X198" s="163">
        <f>'Fy1 mål alla nivåer'!EK19</f>
        <v>0</v>
      </c>
      <c r="Y198" s="163">
        <f>'Fy1 mål alla nivåer'!EL19</f>
        <v>0</v>
      </c>
    </row>
    <row r="219" spans="5:25" ht="15" customHeight="1" x14ac:dyDescent="0.25"/>
    <row r="220" spans="5:25" ht="15" customHeight="1" x14ac:dyDescent="0.25"/>
    <row r="221" spans="5:25" ht="15" customHeight="1" x14ac:dyDescent="0.45">
      <c r="E221" s="159"/>
      <c r="F221" s="159"/>
      <c r="G221" s="159"/>
      <c r="H221" s="160"/>
      <c r="I221" s="159"/>
      <c r="J221" s="161"/>
      <c r="K221" s="161"/>
      <c r="S221" s="159"/>
      <c r="T221" s="159"/>
      <c r="U221" s="159"/>
      <c r="V221" s="160"/>
      <c r="W221" s="159"/>
      <c r="X221" s="161"/>
      <c r="Y221" s="161"/>
    </row>
    <row r="222" spans="5:25" ht="15" customHeight="1" x14ac:dyDescent="0.45">
      <c r="E222" s="159"/>
      <c r="F222" s="159"/>
      <c r="G222" s="159"/>
      <c r="H222" s="160"/>
      <c r="I222" s="159"/>
      <c r="J222" s="161"/>
      <c r="K222" s="161"/>
      <c r="S222" s="159"/>
      <c r="T222" s="159"/>
      <c r="U222" s="159"/>
      <c r="V222" s="160"/>
      <c r="W222" s="159"/>
      <c r="X222" s="161"/>
      <c r="Y222" s="161"/>
    </row>
    <row r="223" spans="5:25" ht="15" customHeight="1" x14ac:dyDescent="0.45">
      <c r="E223" s="159"/>
      <c r="F223" s="159"/>
      <c r="G223" s="159"/>
      <c r="H223" s="160"/>
      <c r="I223" s="159"/>
      <c r="J223" s="161"/>
      <c r="K223" s="161"/>
      <c r="S223" s="159"/>
      <c r="T223" s="159"/>
      <c r="U223" s="159"/>
      <c r="V223" s="160"/>
      <c r="W223" s="159"/>
      <c r="X223" s="161"/>
      <c r="Y223" s="161"/>
    </row>
    <row r="224" spans="5:25" ht="15" customHeight="1" x14ac:dyDescent="0.45">
      <c r="E224" s="159"/>
      <c r="F224" s="159"/>
      <c r="G224" s="159"/>
      <c r="H224" s="160"/>
      <c r="I224" s="159"/>
      <c r="J224" s="161"/>
      <c r="K224" s="161"/>
      <c r="S224" s="159"/>
      <c r="T224" s="159"/>
      <c r="U224" s="159"/>
      <c r="V224" s="160"/>
      <c r="W224" s="159"/>
      <c r="X224" s="161"/>
      <c r="Y224" s="161"/>
    </row>
    <row r="225" spans="5:25" ht="15" customHeight="1" x14ac:dyDescent="0.45">
      <c r="E225" s="159"/>
      <c r="F225" s="159"/>
      <c r="G225" s="159"/>
      <c r="H225" s="160"/>
      <c r="I225" s="159"/>
      <c r="J225" s="161"/>
      <c r="K225" s="161"/>
      <c r="S225" s="159"/>
      <c r="T225" s="159"/>
      <c r="U225" s="159"/>
      <c r="V225" s="160"/>
      <c r="W225" s="159"/>
      <c r="X225" s="161"/>
      <c r="Y225" s="161"/>
    </row>
    <row r="226" spans="5:25" ht="15" customHeight="1" x14ac:dyDescent="0.45">
      <c r="E226" s="159"/>
      <c r="F226" s="159"/>
      <c r="G226" s="159"/>
      <c r="H226" s="160"/>
      <c r="I226" s="159"/>
      <c r="J226" s="161"/>
      <c r="K226" s="161"/>
      <c r="S226" s="159"/>
      <c r="T226" s="159"/>
      <c r="U226" s="159"/>
      <c r="V226" s="160"/>
      <c r="W226" s="159"/>
      <c r="X226" s="161"/>
      <c r="Y226" s="161"/>
    </row>
    <row r="227" spans="5:25" ht="15" customHeight="1" x14ac:dyDescent="0.45">
      <c r="E227" s="159"/>
      <c r="F227" s="159"/>
      <c r="G227" s="159"/>
      <c r="H227" s="160"/>
      <c r="I227" s="159"/>
      <c r="J227" s="161"/>
      <c r="K227" s="161"/>
      <c r="S227" s="159"/>
      <c r="T227" s="159"/>
      <c r="U227" s="159"/>
      <c r="V227" s="160"/>
      <c r="W227" s="159"/>
      <c r="X227" s="161"/>
      <c r="Y227" s="161"/>
    </row>
    <row r="228" spans="5:25" ht="15" customHeight="1" x14ac:dyDescent="0.25">
      <c r="E228" s="157" t="s">
        <v>54</v>
      </c>
      <c r="F228" s="157" t="s">
        <v>4</v>
      </c>
      <c r="G228" s="157" t="s">
        <v>5</v>
      </c>
      <c r="H228" s="157" t="s">
        <v>6</v>
      </c>
      <c r="I228" s="157" t="s">
        <v>204</v>
      </c>
      <c r="J228" s="441" t="str">
        <f>'Fy1 mål alla nivåer'!CT20</f>
        <v>F</v>
      </c>
      <c r="K228" s="442"/>
      <c r="S228" s="157" t="s">
        <v>54</v>
      </c>
      <c r="T228" s="157" t="s">
        <v>4</v>
      </c>
      <c r="U228" s="157" t="s">
        <v>5</v>
      </c>
      <c r="V228" s="157" t="s">
        <v>6</v>
      </c>
      <c r="W228" s="157" t="s">
        <v>204</v>
      </c>
      <c r="X228" s="441" t="str">
        <f>'Fy1 mål alla nivåer'!CT21</f>
        <v>F</v>
      </c>
      <c r="Y228" s="442"/>
    </row>
    <row r="229" spans="5:25" ht="15" customHeight="1" x14ac:dyDescent="0.25">
      <c r="E229" s="139">
        <f>'Fy1 mål alla nivåer'!CO20</f>
        <v>0</v>
      </c>
      <c r="F229" s="139">
        <f>'Fy1 mål alla nivåer'!CP20</f>
        <v>0</v>
      </c>
      <c r="G229" s="139">
        <f>'Fy1 mål alla nivåer'!CQ20</f>
        <v>0</v>
      </c>
      <c r="H229" s="158">
        <f>'Fy1 mål alla nivåer'!CR20</f>
        <v>0</v>
      </c>
      <c r="I229" s="139">
        <f>'Fy1 mål alla nivåer'!CS20</f>
        <v>0</v>
      </c>
      <c r="J229" s="443"/>
      <c r="K229" s="444"/>
      <c r="S229" s="139">
        <f>'Fy1 mål alla nivåer'!CO21</f>
        <v>0</v>
      </c>
      <c r="T229" s="139">
        <f>'Fy1 mål alla nivåer'!CP21</f>
        <v>0</v>
      </c>
      <c r="U229" s="139">
        <f>'Fy1 mål alla nivåer'!CQ21</f>
        <v>0</v>
      </c>
      <c r="V229" s="158">
        <f>'Fy1 mål alla nivåer'!CR21</f>
        <v>0</v>
      </c>
      <c r="W229" s="139">
        <f>'Fy1 mål alla nivåer'!CS21</f>
        <v>0</v>
      </c>
      <c r="X229" s="443"/>
      <c r="Y229" s="444"/>
    </row>
    <row r="230" spans="5:25" ht="15" customHeight="1" x14ac:dyDescent="0.25"/>
    <row r="231" spans="5:25" ht="15" customHeight="1" x14ac:dyDescent="0.25"/>
    <row r="232" spans="5:25" ht="15" customHeight="1" x14ac:dyDescent="0.45">
      <c r="E232" s="159"/>
      <c r="F232" s="159"/>
      <c r="G232" s="159"/>
      <c r="H232" s="160"/>
      <c r="I232" s="159"/>
      <c r="J232" s="161"/>
      <c r="K232" s="161"/>
      <c r="S232" s="159"/>
      <c r="T232" s="159"/>
      <c r="U232" s="159"/>
      <c r="V232" s="160"/>
      <c r="W232" s="159"/>
      <c r="X232" s="161"/>
      <c r="Y232" s="161"/>
    </row>
    <row r="233" spans="5:25" ht="15" customHeight="1" x14ac:dyDescent="0.45">
      <c r="E233" s="159"/>
      <c r="F233" s="159"/>
      <c r="G233" s="159"/>
      <c r="H233" s="160"/>
      <c r="I233" s="159"/>
      <c r="J233" s="161"/>
      <c r="K233" s="161"/>
      <c r="S233" s="159"/>
      <c r="T233" s="159"/>
      <c r="U233" s="159"/>
      <c r="V233" s="160"/>
      <c r="W233" s="159"/>
      <c r="X233" s="161"/>
      <c r="Y233" s="161"/>
    </row>
    <row r="234" spans="5:25" ht="15" customHeight="1" x14ac:dyDescent="0.45">
      <c r="E234" s="159"/>
      <c r="F234" s="159"/>
      <c r="G234" s="159"/>
      <c r="H234" s="160"/>
      <c r="I234" s="159"/>
      <c r="J234" s="161"/>
      <c r="K234" s="161"/>
      <c r="S234" s="159"/>
      <c r="T234" s="159"/>
      <c r="U234" s="159"/>
      <c r="V234" s="160"/>
      <c r="W234" s="159"/>
      <c r="X234" s="161"/>
      <c r="Y234" s="161"/>
    </row>
    <row r="235" spans="5:25" ht="15" customHeight="1" x14ac:dyDescent="0.45">
      <c r="E235" s="159"/>
      <c r="F235" s="159"/>
      <c r="G235" s="159"/>
      <c r="H235" s="160"/>
      <c r="I235" s="159"/>
      <c r="J235" s="161"/>
      <c r="K235" s="161"/>
      <c r="S235" s="159"/>
      <c r="T235" s="159"/>
      <c r="U235" s="159"/>
      <c r="V235" s="160"/>
      <c r="W235" s="159"/>
      <c r="X235" s="161"/>
      <c r="Y235" s="161"/>
    </row>
    <row r="236" spans="5:25" ht="15" customHeight="1" x14ac:dyDescent="0.45">
      <c r="E236" s="159"/>
      <c r="F236" s="159"/>
      <c r="G236" s="159"/>
      <c r="H236" s="160"/>
      <c r="I236" s="159"/>
      <c r="J236" s="161"/>
      <c r="K236" s="161"/>
      <c r="S236" s="159"/>
      <c r="T236" s="159"/>
      <c r="U236" s="159"/>
      <c r="V236" s="160"/>
      <c r="W236" s="159"/>
      <c r="X236" s="161"/>
      <c r="Y236" s="161"/>
    </row>
    <row r="237" spans="5:25" ht="15" customHeight="1" x14ac:dyDescent="0.45">
      <c r="E237" s="159"/>
      <c r="F237" s="159"/>
      <c r="G237" s="159"/>
      <c r="H237" s="160"/>
      <c r="I237" s="159"/>
      <c r="J237" s="161"/>
      <c r="K237" s="161"/>
      <c r="S237" s="159"/>
      <c r="T237" s="159"/>
      <c r="U237" s="159"/>
      <c r="V237" s="160"/>
      <c r="W237" s="159"/>
      <c r="X237" s="161"/>
      <c r="Y237" s="161"/>
    </row>
    <row r="238" spans="5:25" ht="15" customHeight="1" x14ac:dyDescent="0.45">
      <c r="E238" s="159"/>
      <c r="F238" s="159"/>
      <c r="G238" s="159"/>
      <c r="H238" s="160"/>
      <c r="I238" s="159"/>
      <c r="J238" s="161"/>
      <c r="K238" s="161"/>
      <c r="S238" s="159"/>
      <c r="T238" s="159"/>
      <c r="U238" s="159"/>
      <c r="V238" s="160"/>
      <c r="W238" s="159"/>
      <c r="X238" s="161"/>
      <c r="Y238" s="161"/>
    </row>
    <row r="239" spans="5:25" ht="15" customHeight="1" x14ac:dyDescent="0.45">
      <c r="E239" s="159"/>
      <c r="F239" s="159"/>
      <c r="G239" s="159"/>
      <c r="H239" s="160"/>
      <c r="I239" s="159"/>
      <c r="J239" s="161"/>
      <c r="K239" s="161"/>
      <c r="S239" s="159"/>
      <c r="T239" s="159"/>
      <c r="U239" s="159"/>
      <c r="V239" s="160"/>
      <c r="W239" s="159"/>
      <c r="X239" s="161"/>
      <c r="Y239" s="161"/>
    </row>
    <row r="240" spans="5:25" ht="15" customHeight="1" x14ac:dyDescent="0.45">
      <c r="E240" s="159"/>
      <c r="F240" s="159"/>
      <c r="G240" s="159"/>
      <c r="H240" s="160"/>
      <c r="I240" s="159"/>
      <c r="J240" s="161"/>
      <c r="K240" s="161"/>
      <c r="S240" s="159"/>
      <c r="T240" s="159"/>
      <c r="U240" s="159"/>
      <c r="V240" s="160"/>
      <c r="W240" s="159"/>
      <c r="X240" s="161"/>
      <c r="Y240" s="161"/>
    </row>
    <row r="241" spans="5:25" ht="15" customHeight="1" x14ac:dyDescent="0.45">
      <c r="E241" s="159"/>
      <c r="F241" s="159"/>
      <c r="G241" s="159"/>
      <c r="H241" s="160"/>
      <c r="I241" s="159"/>
      <c r="J241" s="161"/>
      <c r="K241" s="161"/>
      <c r="S241" s="159"/>
      <c r="T241" s="159"/>
      <c r="U241" s="159"/>
      <c r="V241" s="160"/>
      <c r="W241" s="159"/>
      <c r="X241" s="161"/>
      <c r="Y241" s="161"/>
    </row>
    <row r="242" spans="5:25" ht="15" customHeight="1" x14ac:dyDescent="0.45">
      <c r="E242" s="159"/>
      <c r="F242" s="159"/>
      <c r="G242" s="159"/>
      <c r="H242" s="160"/>
      <c r="I242" s="159"/>
      <c r="J242" s="161"/>
      <c r="K242" s="161"/>
      <c r="S242" s="159"/>
      <c r="T242" s="159"/>
      <c r="U242" s="159"/>
      <c r="V242" s="160"/>
      <c r="W242" s="159"/>
      <c r="X242" s="161"/>
      <c r="Y242" s="161"/>
    </row>
    <row r="243" spans="5:25" ht="15" customHeight="1" x14ac:dyDescent="0.45">
      <c r="E243" s="159"/>
      <c r="F243" s="159"/>
      <c r="G243" s="159"/>
      <c r="H243" s="160"/>
      <c r="I243" s="159"/>
      <c r="J243" s="161"/>
      <c r="K243" s="161"/>
      <c r="S243" s="159"/>
      <c r="T243" s="159"/>
      <c r="U243" s="159"/>
      <c r="V243" s="160"/>
      <c r="W243" s="159"/>
      <c r="X243" s="161"/>
      <c r="Y243" s="161"/>
    </row>
    <row r="244" spans="5:25" ht="15" customHeight="1" x14ac:dyDescent="0.45">
      <c r="E244" s="159"/>
      <c r="F244" s="159"/>
      <c r="G244" s="159"/>
      <c r="H244" s="160"/>
      <c r="I244" s="159"/>
      <c r="J244" s="161"/>
      <c r="K244" s="161"/>
      <c r="S244" s="159"/>
      <c r="T244" s="159"/>
      <c r="U244" s="159"/>
      <c r="V244" s="160"/>
      <c r="W244" s="159"/>
      <c r="X244" s="161"/>
      <c r="Y244" s="161"/>
    </row>
    <row r="245" spans="5:25" ht="15" customHeight="1" x14ac:dyDescent="0.45">
      <c r="E245" s="159"/>
      <c r="F245" s="159"/>
      <c r="G245" s="159"/>
      <c r="H245" s="160"/>
      <c r="I245" s="159"/>
      <c r="J245" s="161"/>
      <c r="K245" s="161"/>
      <c r="S245" s="159"/>
      <c r="T245" s="159"/>
      <c r="U245" s="159"/>
      <c r="V245" s="160"/>
      <c r="W245" s="159"/>
      <c r="X245" s="161"/>
      <c r="Y245" s="161"/>
    </row>
    <row r="246" spans="5:25" ht="15" customHeight="1" x14ac:dyDescent="0.45">
      <c r="E246" s="159"/>
      <c r="F246" s="159"/>
      <c r="G246" s="159"/>
      <c r="H246" s="160"/>
      <c r="I246" s="159"/>
      <c r="J246" s="161"/>
      <c r="K246" s="161"/>
      <c r="S246" s="159"/>
      <c r="T246" s="159"/>
      <c r="U246" s="159"/>
      <c r="V246" s="160"/>
      <c r="W246" s="159"/>
      <c r="X246" s="161"/>
      <c r="Y246" s="161"/>
    </row>
    <row r="247" spans="5:25" ht="15" customHeight="1" x14ac:dyDescent="0.45">
      <c r="E247" s="162" t="s">
        <v>54</v>
      </c>
      <c r="F247" s="162" t="s">
        <v>219</v>
      </c>
      <c r="G247" s="162" t="s">
        <v>4</v>
      </c>
      <c r="H247" s="162" t="s">
        <v>220</v>
      </c>
      <c r="I247" s="162" t="s">
        <v>73</v>
      </c>
      <c r="J247" s="162" t="s">
        <v>221</v>
      </c>
      <c r="K247" s="161"/>
      <c r="S247" s="162" t="s">
        <v>54</v>
      </c>
      <c r="T247" s="162" t="s">
        <v>219</v>
      </c>
      <c r="U247" s="162" t="s">
        <v>4</v>
      </c>
      <c r="V247" s="162" t="s">
        <v>220</v>
      </c>
      <c r="W247" s="162" t="s">
        <v>73</v>
      </c>
      <c r="X247" s="162" t="s">
        <v>221</v>
      </c>
      <c r="Y247" s="161"/>
    </row>
    <row r="248" spans="5:25" ht="15" customHeight="1" x14ac:dyDescent="0.45">
      <c r="E248" s="163">
        <f>'Fy1 mål alla nivåer'!CO20</f>
        <v>0</v>
      </c>
      <c r="F248" s="163">
        <f>'Fy1 mål alla nivåer'!EH20</f>
        <v>0</v>
      </c>
      <c r="G248" s="163">
        <f>'Fy1 mål alla nivåer'!EI20</f>
        <v>0</v>
      </c>
      <c r="H248" s="163">
        <f>'Fy1 mål alla nivåer'!EJ20</f>
        <v>0</v>
      </c>
      <c r="I248" s="163">
        <f>'Fy1 mål alla nivåer'!EK20</f>
        <v>0</v>
      </c>
      <c r="J248" s="163">
        <f>'Fy1 mål alla nivåer'!EL20</f>
        <v>0</v>
      </c>
      <c r="K248" s="161"/>
      <c r="S248" s="163">
        <f>'Fy1 mål alla nivåer'!CO21</f>
        <v>0</v>
      </c>
      <c r="T248" s="163">
        <f>'Fy1 mål alla nivåer'!EH21</f>
        <v>0</v>
      </c>
      <c r="U248" s="163">
        <f>'Fy1 mål alla nivåer'!EI21</f>
        <v>0</v>
      </c>
      <c r="V248" s="163">
        <f>'Fy1 mål alla nivåer'!EJ21</f>
        <v>0</v>
      </c>
      <c r="W248" s="163">
        <f>'Fy1 mål alla nivåer'!EK21</f>
        <v>0</v>
      </c>
      <c r="X248" s="163">
        <f>'Fy1 mål alla nivåer'!EL21</f>
        <v>0</v>
      </c>
      <c r="Y248" s="161"/>
    </row>
    <row r="249" spans="5:25" ht="15" customHeight="1" x14ac:dyDescent="0.45">
      <c r="E249" s="159"/>
      <c r="F249" s="159"/>
      <c r="G249" s="159"/>
      <c r="H249" s="160"/>
      <c r="I249" s="159"/>
      <c r="J249" s="161"/>
      <c r="K249" s="161"/>
      <c r="S249" s="159"/>
      <c r="T249" s="159"/>
      <c r="U249" s="159"/>
      <c r="V249" s="160"/>
      <c r="W249" s="159"/>
      <c r="X249" s="161"/>
      <c r="Y249" s="161"/>
    </row>
    <row r="269" spans="17:17" ht="15" customHeight="1" x14ac:dyDescent="0.25">
      <c r="Q269"/>
    </row>
    <row r="270" spans="17:17" ht="15" customHeight="1" x14ac:dyDescent="0.25">
      <c r="Q270"/>
    </row>
    <row r="278" spans="5:25" x14ac:dyDescent="0.25">
      <c r="E278" s="157" t="s">
        <v>54</v>
      </c>
      <c r="F278" s="157" t="s">
        <v>4</v>
      </c>
      <c r="G278" s="157" t="s">
        <v>5</v>
      </c>
      <c r="H278" s="157" t="s">
        <v>6</v>
      </c>
      <c r="I278" s="157" t="s">
        <v>204</v>
      </c>
      <c r="J278" s="441" t="str">
        <f>'Fy1 mål alla nivåer'!CT22</f>
        <v>F</v>
      </c>
      <c r="K278" s="442"/>
      <c r="S278" s="157" t="s">
        <v>54</v>
      </c>
      <c r="T278" s="157" t="s">
        <v>4</v>
      </c>
      <c r="U278" s="157" t="s">
        <v>5</v>
      </c>
      <c r="V278" s="157" t="s">
        <v>6</v>
      </c>
      <c r="W278" s="157" t="s">
        <v>204</v>
      </c>
      <c r="X278" s="441" t="str">
        <f>'Fy1 mål alla nivåer'!CT23</f>
        <v>F</v>
      </c>
      <c r="Y278" s="442"/>
    </row>
    <row r="279" spans="5:25" x14ac:dyDescent="0.25">
      <c r="E279" s="139">
        <f>'Fy1 mål alla nivåer'!CO22</f>
        <v>0</v>
      </c>
      <c r="F279" s="139">
        <f>'Fy1 mål alla nivåer'!CP22</f>
        <v>0</v>
      </c>
      <c r="G279" s="139">
        <f>'Fy1 mål alla nivåer'!CQ22</f>
        <v>0</v>
      </c>
      <c r="H279" s="158">
        <f>'Fy1 mål alla nivåer'!CR22</f>
        <v>0</v>
      </c>
      <c r="I279" s="139">
        <f>'Fy1 mål alla nivåer'!CS22</f>
        <v>0</v>
      </c>
      <c r="J279" s="443"/>
      <c r="K279" s="444"/>
      <c r="S279" s="139">
        <f>'Fy1 mål alla nivåer'!CO23</f>
        <v>0</v>
      </c>
      <c r="T279" s="139">
        <f>'Fy1 mål alla nivåer'!CP23</f>
        <v>0</v>
      </c>
      <c r="U279" s="139">
        <f>'Fy1 mål alla nivåer'!CQ23</f>
        <v>0</v>
      </c>
      <c r="V279" s="158">
        <f>'Fy1 mål alla nivåer'!CR23</f>
        <v>0</v>
      </c>
      <c r="W279" s="139">
        <f>'Fy1 mål alla nivåer'!CS23</f>
        <v>0</v>
      </c>
      <c r="X279" s="443"/>
      <c r="Y279" s="444"/>
    </row>
    <row r="297" spans="5:25" x14ac:dyDescent="0.25">
      <c r="E297" s="162" t="s">
        <v>54</v>
      </c>
      <c r="F297" s="162" t="s">
        <v>219</v>
      </c>
      <c r="G297" s="162" t="s">
        <v>4</v>
      </c>
      <c r="H297" s="162" t="s">
        <v>220</v>
      </c>
      <c r="I297" s="162" t="s">
        <v>73</v>
      </c>
      <c r="J297" s="162" t="s">
        <v>221</v>
      </c>
      <c r="T297" s="162" t="s">
        <v>54</v>
      </c>
      <c r="U297" s="162" t="s">
        <v>219</v>
      </c>
      <c r="V297" s="162" t="s">
        <v>4</v>
      </c>
      <c r="W297" s="162" t="s">
        <v>220</v>
      </c>
      <c r="X297" s="162" t="s">
        <v>73</v>
      </c>
      <c r="Y297" s="162" t="s">
        <v>221</v>
      </c>
    </row>
    <row r="298" spans="5:25" x14ac:dyDescent="0.25">
      <c r="E298" s="163">
        <f>'Fy1 mål alla nivåer'!CO22</f>
        <v>0</v>
      </c>
      <c r="F298" s="163">
        <f>'Fy1 mål alla nivåer'!EH22</f>
        <v>0</v>
      </c>
      <c r="G298" s="163">
        <f>'Fy1 mål alla nivåer'!EI22</f>
        <v>0</v>
      </c>
      <c r="H298" s="163">
        <f>'Fy1 mål alla nivåer'!EJ22</f>
        <v>0</v>
      </c>
      <c r="I298" s="163">
        <f>'Fy1 mål alla nivåer'!EK22</f>
        <v>0</v>
      </c>
      <c r="J298" s="163">
        <f>'Fy1 mål alla nivåer'!EL22</f>
        <v>0</v>
      </c>
      <c r="T298" s="163">
        <f>'Fy1 mål alla nivåer'!CO23</f>
        <v>0</v>
      </c>
      <c r="U298" s="163">
        <f>'Fy1 mål alla nivåer'!EH23</f>
        <v>0</v>
      </c>
      <c r="V298" s="163">
        <f>'Fy1 mål alla nivåer'!EI23</f>
        <v>0</v>
      </c>
      <c r="W298" s="163">
        <f>'Fy1 mål alla nivåer'!EJ23</f>
        <v>0</v>
      </c>
      <c r="X298" s="163">
        <f>'Fy1 mål alla nivåer'!EK23</f>
        <v>0</v>
      </c>
      <c r="Y298" s="163">
        <f>'Fy1 mål alla nivåer'!EL23</f>
        <v>0</v>
      </c>
    </row>
    <row r="319" spans="17:17" ht="15" customHeight="1" x14ac:dyDescent="0.25">
      <c r="Q319"/>
    </row>
    <row r="320" spans="17:17" ht="15" customHeight="1" x14ac:dyDescent="0.25">
      <c r="Q320"/>
    </row>
    <row r="328" spans="5:25" x14ac:dyDescent="0.25">
      <c r="E328" s="157" t="s">
        <v>54</v>
      </c>
      <c r="F328" s="157" t="s">
        <v>4</v>
      </c>
      <c r="G328" s="157" t="s">
        <v>5</v>
      </c>
      <c r="H328" s="157" t="s">
        <v>6</v>
      </c>
      <c r="I328" s="157" t="s">
        <v>204</v>
      </c>
      <c r="J328" s="441" t="str">
        <f>'Fy1 mål alla nivåer'!CT24</f>
        <v>F</v>
      </c>
      <c r="K328" s="442"/>
      <c r="S328" s="157" t="s">
        <v>54</v>
      </c>
      <c r="T328" s="157" t="s">
        <v>4</v>
      </c>
      <c r="U328" s="157" t="s">
        <v>5</v>
      </c>
      <c r="V328" s="157" t="s">
        <v>6</v>
      </c>
      <c r="W328" s="157" t="s">
        <v>204</v>
      </c>
      <c r="X328" s="441" t="str">
        <f>'Fy1 mål alla nivåer'!CT25</f>
        <v>F</v>
      </c>
      <c r="Y328" s="442"/>
    </row>
    <row r="329" spans="5:25" x14ac:dyDescent="0.25">
      <c r="E329" s="139">
        <f>'Fy1 mål alla nivåer'!CO24</f>
        <v>0</v>
      </c>
      <c r="F329" s="139">
        <f>'Fy1 mål alla nivåer'!CP24</f>
        <v>0</v>
      </c>
      <c r="G329" s="139">
        <f>'Fy1 mål alla nivåer'!CQ24</f>
        <v>0</v>
      </c>
      <c r="H329" s="158">
        <f>'Fy1 mål alla nivåer'!CR24</f>
        <v>0</v>
      </c>
      <c r="I329" s="139">
        <f>'Fy1 mål alla nivåer'!CS24</f>
        <v>0</v>
      </c>
      <c r="J329" s="443"/>
      <c r="K329" s="444"/>
      <c r="S329" s="139">
        <f>'Fy1 mål alla nivåer'!CO25</f>
        <v>0</v>
      </c>
      <c r="T329" s="139">
        <f>'Fy1 mål alla nivåer'!CP25</f>
        <v>0</v>
      </c>
      <c r="U329" s="139">
        <f>'Fy1 mål alla nivåer'!CQ25</f>
        <v>0</v>
      </c>
      <c r="V329" s="158">
        <f>'Fy1 mål alla nivåer'!CR25</f>
        <v>0</v>
      </c>
      <c r="W329" s="139">
        <f>'Fy1 mål alla nivåer'!CS25</f>
        <v>0</v>
      </c>
      <c r="X329" s="443"/>
      <c r="Y329" s="444"/>
    </row>
    <row r="347" spans="5:24" x14ac:dyDescent="0.25">
      <c r="E347" s="162" t="s">
        <v>54</v>
      </c>
      <c r="F347" s="162" t="s">
        <v>219</v>
      </c>
      <c r="G347" s="162" t="s">
        <v>4</v>
      </c>
      <c r="H347" s="162" t="s">
        <v>220</v>
      </c>
      <c r="I347" s="162" t="s">
        <v>73</v>
      </c>
      <c r="J347" s="162" t="s">
        <v>221</v>
      </c>
      <c r="S347" s="162" t="s">
        <v>54</v>
      </c>
      <c r="T347" s="162" t="s">
        <v>219</v>
      </c>
      <c r="U347" s="162" t="s">
        <v>4</v>
      </c>
      <c r="V347" s="162" t="s">
        <v>220</v>
      </c>
      <c r="W347" s="162" t="s">
        <v>73</v>
      </c>
      <c r="X347" s="162" t="s">
        <v>221</v>
      </c>
    </row>
    <row r="348" spans="5:24" x14ac:dyDescent="0.25">
      <c r="E348" s="163">
        <f>'Fy1 mål alla nivåer'!CO24</f>
        <v>0</v>
      </c>
      <c r="F348" s="163">
        <f>'Fy1 mål alla nivåer'!EH24</f>
        <v>0</v>
      </c>
      <c r="G348" s="163">
        <f>'Fy1 mål alla nivåer'!EI24</f>
        <v>0</v>
      </c>
      <c r="H348" s="163">
        <f>'Fy1 mål alla nivåer'!EJ24</f>
        <v>0</v>
      </c>
      <c r="I348" s="163">
        <f>'Fy1 mål alla nivåer'!EK24</f>
        <v>0</v>
      </c>
      <c r="J348" s="163">
        <f>'Fy1 mål alla nivåer'!EL24</f>
        <v>0</v>
      </c>
      <c r="S348" s="163">
        <f>'Fy1 mål alla nivåer'!CO25</f>
        <v>0</v>
      </c>
      <c r="T348" s="163">
        <f>'Fy1 mål alla nivåer'!EH25</f>
        <v>0</v>
      </c>
      <c r="U348" s="163">
        <f>'Fy1 mål alla nivåer'!EI25</f>
        <v>0</v>
      </c>
      <c r="V348" s="163">
        <f>'Fy1 mål alla nivåer'!EJ25</f>
        <v>0</v>
      </c>
      <c r="W348" s="163">
        <f>'Fy1 mål alla nivåer'!EK25</f>
        <v>0</v>
      </c>
      <c r="X348" s="163">
        <f>'Fy1 mål alla nivåer'!EL25</f>
        <v>0</v>
      </c>
    </row>
    <row r="369" spans="5:25" ht="15" customHeight="1" x14ac:dyDescent="0.25"/>
    <row r="370" spans="5:25" ht="15" customHeight="1" x14ac:dyDescent="0.25"/>
    <row r="378" spans="5:25" x14ac:dyDescent="0.25">
      <c r="E378" s="157" t="s">
        <v>54</v>
      </c>
      <c r="F378" s="157" t="s">
        <v>4</v>
      </c>
      <c r="G378" s="157" t="s">
        <v>5</v>
      </c>
      <c r="H378" s="157" t="s">
        <v>6</v>
      </c>
      <c r="I378" s="157" t="s">
        <v>204</v>
      </c>
      <c r="J378" s="441" t="str">
        <f>'Fy1 mål alla nivåer'!CT26</f>
        <v>F</v>
      </c>
      <c r="K378" s="442"/>
      <c r="S378" s="157" t="s">
        <v>54</v>
      </c>
      <c r="T378" s="157" t="s">
        <v>4</v>
      </c>
      <c r="U378" s="157" t="s">
        <v>5</v>
      </c>
      <c r="V378" s="157" t="s">
        <v>6</v>
      </c>
      <c r="W378" s="157" t="s">
        <v>204</v>
      </c>
      <c r="X378" s="441" t="str">
        <f>'Fy1 mål alla nivåer'!CT27</f>
        <v>F</v>
      </c>
      <c r="Y378" s="442"/>
    </row>
    <row r="379" spans="5:25" x14ac:dyDescent="0.25">
      <c r="E379" s="139">
        <f>'Fy1 mål alla nivåer'!CO26</f>
        <v>0</v>
      </c>
      <c r="F379" s="139">
        <f>'Fy1 mål alla nivåer'!CP26</f>
        <v>0</v>
      </c>
      <c r="G379" s="139">
        <f>'Fy1 mål alla nivåer'!CQ26</f>
        <v>0</v>
      </c>
      <c r="H379" s="158">
        <f>'Fy1 mål alla nivåer'!CR26</f>
        <v>0</v>
      </c>
      <c r="I379" s="139">
        <f>'Fy1 mål alla nivåer'!CS26</f>
        <v>0</v>
      </c>
      <c r="J379" s="443"/>
      <c r="K379" s="444"/>
      <c r="S379" s="139">
        <f>'Fy1 mål alla nivåer'!CO27</f>
        <v>0</v>
      </c>
      <c r="T379" s="139">
        <f>'Fy1 mål alla nivåer'!CP27</f>
        <v>0</v>
      </c>
      <c r="U379" s="139">
        <f>'Fy1 mål alla nivåer'!CQ27</f>
        <v>0</v>
      </c>
      <c r="V379" s="158">
        <f>'Fy1 mål alla nivåer'!CR27</f>
        <v>0</v>
      </c>
      <c r="W379" s="139">
        <f>'Fy1 mål alla nivåer'!CS27</f>
        <v>0</v>
      </c>
      <c r="X379" s="443"/>
      <c r="Y379" s="444"/>
    </row>
    <row r="397" spans="5:24" ht="15" customHeight="1" x14ac:dyDescent="0.25">
      <c r="E397" s="162" t="s">
        <v>54</v>
      </c>
      <c r="F397" s="162" t="s">
        <v>219</v>
      </c>
      <c r="G397" s="162" t="s">
        <v>4</v>
      </c>
      <c r="H397" s="162" t="s">
        <v>220</v>
      </c>
      <c r="I397" s="162" t="s">
        <v>73</v>
      </c>
      <c r="J397" s="162" t="s">
        <v>221</v>
      </c>
      <c r="S397" s="162" t="s">
        <v>54</v>
      </c>
      <c r="T397" s="162" t="s">
        <v>219</v>
      </c>
      <c r="U397" s="162" t="s">
        <v>4</v>
      </c>
      <c r="V397" s="162" t="s">
        <v>220</v>
      </c>
      <c r="W397" s="162" t="s">
        <v>73</v>
      </c>
      <c r="X397" s="162" t="s">
        <v>221</v>
      </c>
    </row>
    <row r="398" spans="5:24" ht="15" customHeight="1" x14ac:dyDescent="0.25">
      <c r="E398" s="163">
        <f>'Fy1 mål alla nivåer'!CO26</f>
        <v>0</v>
      </c>
      <c r="F398" s="163">
        <f>'Fy1 mål alla nivåer'!EH26</f>
        <v>0</v>
      </c>
      <c r="G398" s="163">
        <f>'Fy1 mål alla nivåer'!EI26</f>
        <v>0</v>
      </c>
      <c r="H398" s="163">
        <f>'Fy1 mål alla nivåer'!EJ26</f>
        <v>0</v>
      </c>
      <c r="I398" s="163">
        <f>'Fy1 mål alla nivåer'!EK26</f>
        <v>0</v>
      </c>
      <c r="J398" s="163">
        <f>'Fy1 mål alla nivåer'!EL26</f>
        <v>0</v>
      </c>
      <c r="S398" s="163">
        <f>'Fy1 mål alla nivåer'!CO27</f>
        <v>0</v>
      </c>
      <c r="T398" s="163">
        <f>'Fy1 mål alla nivåer'!EH27</f>
        <v>0</v>
      </c>
      <c r="U398" s="163">
        <f>'Fy1 mål alla nivåer'!EI27</f>
        <v>0</v>
      </c>
      <c r="V398" s="163">
        <f>'Fy1 mål alla nivåer'!EJ27</f>
        <v>0</v>
      </c>
      <c r="W398" s="163">
        <f>'Fy1 mål alla nivåer'!EK27</f>
        <v>0</v>
      </c>
      <c r="X398" s="163">
        <f>'Fy1 mål alla nivåer'!EL27</f>
        <v>0</v>
      </c>
    </row>
  </sheetData>
  <customSheetViews>
    <customSheetView guid="{722E5DE9-4CBF-4938-8236-90C8B78E331F}" scale="70" showPageBreaks="1" view="pageLayout">
      <selection activeCell="N36" sqref="N36"/>
      <pageMargins left="0.7" right="0.7" top="0.75" bottom="0.75" header="0.3" footer="0.3"/>
      <pageSetup paperSize="9" orientation="portrait" r:id="rId1"/>
    </customSheetView>
  </customSheetViews>
  <mergeCells count="16">
    <mergeCell ref="J328:K329"/>
    <mergeCell ref="X328:Y329"/>
    <mergeCell ref="J378:K379"/>
    <mergeCell ref="X378:Y379"/>
    <mergeCell ref="J178:K179"/>
    <mergeCell ref="X178:Y179"/>
    <mergeCell ref="J228:K229"/>
    <mergeCell ref="X228:Y229"/>
    <mergeCell ref="J278:K279"/>
    <mergeCell ref="X278:Y279"/>
    <mergeCell ref="J29:K30"/>
    <mergeCell ref="X29:Y30"/>
    <mergeCell ref="J78:K79"/>
    <mergeCell ref="X78:Y79"/>
    <mergeCell ref="J128:K129"/>
    <mergeCell ref="X128:Y129"/>
  </mergeCells>
  <conditionalFormatting sqref="J29">
    <cfRule type="cellIs" dxfId="191" priority="211" operator="equal">
      <formula>"A"</formula>
    </cfRule>
    <cfRule type="cellIs" dxfId="190" priority="213" operator="equal">
      <formula>"B"</formula>
    </cfRule>
    <cfRule type="cellIs" dxfId="189" priority="214" operator="equal">
      <formula>"C"</formula>
    </cfRule>
    <cfRule type="cellIs" dxfId="188" priority="215" operator="equal">
      <formula>"D"</formula>
    </cfRule>
    <cfRule type="cellIs" dxfId="187" priority="216" operator="equal">
      <formula>"E"</formula>
    </cfRule>
    <cfRule type="cellIs" dxfId="186" priority="217" operator="equal">
      <formula>"F"</formula>
    </cfRule>
  </conditionalFormatting>
  <conditionalFormatting sqref="X29">
    <cfRule type="cellIs" dxfId="185" priority="85" operator="equal">
      <formula>"A"</formula>
    </cfRule>
    <cfRule type="cellIs" dxfId="184" priority="86" operator="equal">
      <formula>"B"</formula>
    </cfRule>
    <cfRule type="cellIs" dxfId="183" priority="87" operator="equal">
      <formula>"C"</formula>
    </cfRule>
    <cfRule type="cellIs" dxfId="182" priority="88" operator="equal">
      <formula>"D"</formula>
    </cfRule>
    <cfRule type="cellIs" dxfId="181" priority="89" operator="equal">
      <formula>"E"</formula>
    </cfRule>
    <cfRule type="cellIs" dxfId="180" priority="90" operator="equal">
      <formula>"F"</formula>
    </cfRule>
  </conditionalFormatting>
  <conditionalFormatting sqref="J78">
    <cfRule type="cellIs" dxfId="179" priority="79" operator="equal">
      <formula>"A"</formula>
    </cfRule>
    <cfRule type="cellIs" dxfId="178" priority="80" operator="equal">
      <formula>"B"</formula>
    </cfRule>
    <cfRule type="cellIs" dxfId="177" priority="81" operator="equal">
      <formula>"C"</formula>
    </cfRule>
    <cfRule type="cellIs" dxfId="176" priority="82" operator="equal">
      <formula>"D"</formula>
    </cfRule>
    <cfRule type="cellIs" dxfId="175" priority="83" operator="equal">
      <formula>"E"</formula>
    </cfRule>
    <cfRule type="cellIs" dxfId="174" priority="84" operator="equal">
      <formula>"F"</formula>
    </cfRule>
  </conditionalFormatting>
  <conditionalFormatting sqref="X78">
    <cfRule type="cellIs" dxfId="173" priority="73" operator="equal">
      <formula>"A"</formula>
    </cfRule>
    <cfRule type="cellIs" dxfId="172" priority="74" operator="equal">
      <formula>"B"</formula>
    </cfRule>
    <cfRule type="cellIs" dxfId="171" priority="75" operator="equal">
      <formula>"C"</formula>
    </cfRule>
    <cfRule type="cellIs" dxfId="170" priority="76" operator="equal">
      <formula>"D"</formula>
    </cfRule>
    <cfRule type="cellIs" dxfId="169" priority="77" operator="equal">
      <formula>"E"</formula>
    </cfRule>
    <cfRule type="cellIs" dxfId="168" priority="78" operator="equal">
      <formula>"F"</formula>
    </cfRule>
  </conditionalFormatting>
  <conditionalFormatting sqref="J128">
    <cfRule type="cellIs" dxfId="167" priority="67" operator="equal">
      <formula>"A"</formula>
    </cfRule>
    <cfRule type="cellIs" dxfId="166" priority="68" operator="equal">
      <formula>"B"</formula>
    </cfRule>
    <cfRule type="cellIs" dxfId="165" priority="69" operator="equal">
      <formula>"C"</formula>
    </cfRule>
    <cfRule type="cellIs" dxfId="164" priority="70" operator="equal">
      <formula>"D"</formula>
    </cfRule>
    <cfRule type="cellIs" dxfId="163" priority="71" operator="equal">
      <formula>"E"</formula>
    </cfRule>
    <cfRule type="cellIs" dxfId="162" priority="72" operator="equal">
      <formula>"F"</formula>
    </cfRule>
  </conditionalFormatting>
  <conditionalFormatting sqref="X128">
    <cfRule type="cellIs" dxfId="161" priority="61" operator="equal">
      <formula>"A"</formula>
    </cfRule>
    <cfRule type="cellIs" dxfId="160" priority="62" operator="equal">
      <formula>"B"</formula>
    </cfRule>
    <cfRule type="cellIs" dxfId="159" priority="63" operator="equal">
      <formula>"C"</formula>
    </cfRule>
    <cfRule type="cellIs" dxfId="158" priority="64" operator="equal">
      <formula>"D"</formula>
    </cfRule>
    <cfRule type="cellIs" dxfId="157" priority="65" operator="equal">
      <formula>"E"</formula>
    </cfRule>
    <cfRule type="cellIs" dxfId="156" priority="66" operator="equal">
      <formula>"F"</formula>
    </cfRule>
  </conditionalFormatting>
  <conditionalFormatting sqref="J178">
    <cfRule type="cellIs" dxfId="155" priority="55" operator="equal">
      <formula>"A"</formula>
    </cfRule>
    <cfRule type="cellIs" dxfId="154" priority="56" operator="equal">
      <formula>"B"</formula>
    </cfRule>
    <cfRule type="cellIs" dxfId="153" priority="57" operator="equal">
      <formula>"C"</formula>
    </cfRule>
    <cfRule type="cellIs" dxfId="152" priority="58" operator="equal">
      <formula>"D"</formula>
    </cfRule>
    <cfRule type="cellIs" dxfId="151" priority="59" operator="equal">
      <formula>"E"</formula>
    </cfRule>
    <cfRule type="cellIs" dxfId="150" priority="60" operator="equal">
      <formula>"F"</formula>
    </cfRule>
  </conditionalFormatting>
  <conditionalFormatting sqref="X178">
    <cfRule type="cellIs" dxfId="149" priority="49" operator="equal">
      <formula>"A"</formula>
    </cfRule>
    <cfRule type="cellIs" dxfId="148" priority="50" operator="equal">
      <formula>"B"</formula>
    </cfRule>
    <cfRule type="cellIs" dxfId="147" priority="51" operator="equal">
      <formula>"C"</formula>
    </cfRule>
    <cfRule type="cellIs" dxfId="146" priority="52" operator="equal">
      <formula>"D"</formula>
    </cfRule>
    <cfRule type="cellIs" dxfId="145" priority="53" operator="equal">
      <formula>"E"</formula>
    </cfRule>
    <cfRule type="cellIs" dxfId="144" priority="54" operator="equal">
      <formula>"F"</formula>
    </cfRule>
  </conditionalFormatting>
  <conditionalFormatting sqref="J228">
    <cfRule type="cellIs" dxfId="143" priority="43" operator="equal">
      <formula>"A"</formula>
    </cfRule>
    <cfRule type="cellIs" dxfId="142" priority="44" operator="equal">
      <formula>"B"</formula>
    </cfRule>
    <cfRule type="cellIs" dxfId="141" priority="45" operator="equal">
      <formula>"C"</formula>
    </cfRule>
    <cfRule type="cellIs" dxfId="140" priority="46" operator="equal">
      <formula>"D"</formula>
    </cfRule>
    <cfRule type="cellIs" dxfId="139" priority="47" operator="equal">
      <formula>"E"</formula>
    </cfRule>
    <cfRule type="cellIs" dxfId="138" priority="48" operator="equal">
      <formula>"F"</formula>
    </cfRule>
  </conditionalFormatting>
  <conditionalFormatting sqref="X228">
    <cfRule type="cellIs" dxfId="137" priority="37" operator="equal">
      <formula>"A"</formula>
    </cfRule>
    <cfRule type="cellIs" dxfId="136" priority="38" operator="equal">
      <formula>"B"</formula>
    </cfRule>
    <cfRule type="cellIs" dxfId="135" priority="39" operator="equal">
      <formula>"C"</formula>
    </cfRule>
    <cfRule type="cellIs" dxfId="134" priority="40" operator="equal">
      <formula>"D"</formula>
    </cfRule>
    <cfRule type="cellIs" dxfId="133" priority="41" operator="equal">
      <formula>"E"</formula>
    </cfRule>
    <cfRule type="cellIs" dxfId="132" priority="42" operator="equal">
      <formula>"F"</formula>
    </cfRule>
  </conditionalFormatting>
  <conditionalFormatting sqref="J278">
    <cfRule type="cellIs" dxfId="131" priority="31" operator="equal">
      <formula>"A"</formula>
    </cfRule>
    <cfRule type="cellIs" dxfId="130" priority="32" operator="equal">
      <formula>"B"</formula>
    </cfRule>
    <cfRule type="cellIs" dxfId="129" priority="33" operator="equal">
      <formula>"C"</formula>
    </cfRule>
    <cfRule type="cellIs" dxfId="128" priority="34" operator="equal">
      <formula>"D"</formula>
    </cfRule>
    <cfRule type="cellIs" dxfId="127" priority="35" operator="equal">
      <formula>"E"</formula>
    </cfRule>
    <cfRule type="cellIs" dxfId="126" priority="36" operator="equal">
      <formula>"F"</formula>
    </cfRule>
  </conditionalFormatting>
  <conditionalFormatting sqref="X278">
    <cfRule type="cellIs" dxfId="125" priority="25" operator="equal">
      <formula>"A"</formula>
    </cfRule>
    <cfRule type="cellIs" dxfId="124" priority="26" operator="equal">
      <formula>"B"</formula>
    </cfRule>
    <cfRule type="cellIs" dxfId="123" priority="27" operator="equal">
      <formula>"C"</formula>
    </cfRule>
    <cfRule type="cellIs" dxfId="122" priority="28" operator="equal">
      <formula>"D"</formula>
    </cfRule>
    <cfRule type="cellIs" dxfId="121" priority="29" operator="equal">
      <formula>"E"</formula>
    </cfRule>
    <cfRule type="cellIs" dxfId="120" priority="30" operator="equal">
      <formula>"F"</formula>
    </cfRule>
  </conditionalFormatting>
  <conditionalFormatting sqref="J328">
    <cfRule type="cellIs" dxfId="119" priority="19" operator="equal">
      <formula>"A"</formula>
    </cfRule>
    <cfRule type="cellIs" dxfId="118" priority="20" operator="equal">
      <formula>"B"</formula>
    </cfRule>
    <cfRule type="cellIs" dxfId="117" priority="21" operator="equal">
      <formula>"C"</formula>
    </cfRule>
    <cfRule type="cellIs" dxfId="116" priority="22" operator="equal">
      <formula>"D"</formula>
    </cfRule>
    <cfRule type="cellIs" dxfId="115" priority="23" operator="equal">
      <formula>"E"</formula>
    </cfRule>
    <cfRule type="cellIs" dxfId="114" priority="24" operator="equal">
      <formula>"F"</formula>
    </cfRule>
  </conditionalFormatting>
  <conditionalFormatting sqref="X328">
    <cfRule type="cellIs" dxfId="113" priority="13" operator="equal">
      <formula>"A"</formula>
    </cfRule>
    <cfRule type="cellIs" dxfId="112" priority="14" operator="equal">
      <formula>"B"</formula>
    </cfRule>
    <cfRule type="cellIs" dxfId="111" priority="15" operator="equal">
      <formula>"C"</formula>
    </cfRule>
    <cfRule type="cellIs" dxfId="110" priority="16" operator="equal">
      <formula>"D"</formula>
    </cfRule>
    <cfRule type="cellIs" dxfId="109" priority="17" operator="equal">
      <formula>"E"</formula>
    </cfRule>
    <cfRule type="cellIs" dxfId="108" priority="18" operator="equal">
      <formula>"F"</formula>
    </cfRule>
  </conditionalFormatting>
  <conditionalFormatting sqref="J378">
    <cfRule type="cellIs" dxfId="107" priority="7" operator="equal">
      <formula>"A"</formula>
    </cfRule>
    <cfRule type="cellIs" dxfId="106" priority="8" operator="equal">
      <formula>"B"</formula>
    </cfRule>
    <cfRule type="cellIs" dxfId="105" priority="9" operator="equal">
      <formula>"C"</formula>
    </cfRule>
    <cfRule type="cellIs" dxfId="104" priority="10" operator="equal">
      <formula>"D"</formula>
    </cfRule>
    <cfRule type="cellIs" dxfId="103" priority="11" operator="equal">
      <formula>"E"</formula>
    </cfRule>
    <cfRule type="cellIs" dxfId="102" priority="12" operator="equal">
      <formula>"F"</formula>
    </cfRule>
  </conditionalFormatting>
  <conditionalFormatting sqref="X378">
    <cfRule type="cellIs" dxfId="101" priority="1" operator="equal">
      <formula>"A"</formula>
    </cfRule>
    <cfRule type="cellIs" dxfId="100" priority="2" operator="equal">
      <formula>"B"</formula>
    </cfRule>
    <cfRule type="cellIs" dxfId="99" priority="3" operator="equal">
      <formula>"C"</formula>
    </cfRule>
    <cfRule type="cellIs" dxfId="98" priority="4" operator="equal">
      <formula>"D"</formula>
    </cfRule>
    <cfRule type="cellIs" dxfId="97" priority="5" operator="equal">
      <formula>"E"</formula>
    </cfRule>
    <cfRule type="cellIs" dxfId="96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pageOrder="overThenDown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E4:Y398"/>
  <sheetViews>
    <sheetView workbookViewId="0"/>
  </sheetViews>
  <sheetFormatPr defaultRowHeight="15" x14ac:dyDescent="0.25"/>
  <cols>
    <col min="1" max="16" width="5.85546875" customWidth="1"/>
    <col min="17" max="17" width="5.85546875" style="140" customWidth="1"/>
    <col min="18" max="32" width="5.85546875" customWidth="1"/>
  </cols>
  <sheetData>
    <row r="4" spans="7:19" x14ac:dyDescent="0.25">
      <c r="G4" s="140"/>
      <c r="H4" s="140"/>
      <c r="I4" s="140"/>
      <c r="J4" s="140"/>
      <c r="K4" s="140"/>
      <c r="L4" s="140"/>
      <c r="M4" s="140"/>
      <c r="N4" s="140"/>
      <c r="O4" s="140"/>
      <c r="P4" s="140"/>
      <c r="R4" s="140"/>
      <c r="S4" s="140"/>
    </row>
    <row r="29" spans="5:25" x14ac:dyDescent="0.25">
      <c r="E29" s="157" t="s">
        <v>54</v>
      </c>
      <c r="F29" s="157" t="s">
        <v>4</v>
      </c>
      <c r="G29" s="157" t="s">
        <v>5</v>
      </c>
      <c r="H29" s="157" t="s">
        <v>6</v>
      </c>
      <c r="I29" s="157" t="s">
        <v>204</v>
      </c>
      <c r="J29" s="441" t="str">
        <f>'Fy1 mål alla nivåer'!$CT28</f>
        <v>F</v>
      </c>
      <c r="K29" s="442"/>
      <c r="S29" s="157" t="s">
        <v>54</v>
      </c>
      <c r="T29" s="157" t="s">
        <v>4</v>
      </c>
      <c r="U29" s="157" t="s">
        <v>5</v>
      </c>
      <c r="V29" s="157" t="s">
        <v>6</v>
      </c>
      <c r="W29" s="157" t="s">
        <v>204</v>
      </c>
      <c r="X29" s="441" t="str">
        <f>'Fy1 mål alla nivåer'!CT29</f>
        <v>F</v>
      </c>
      <c r="Y29" s="442"/>
    </row>
    <row r="30" spans="5:25" x14ac:dyDescent="0.25">
      <c r="E30" s="139">
        <f>'Fy1 mål alla nivåer'!CO28</f>
        <v>0</v>
      </c>
      <c r="F30" s="139">
        <f>'Fy1 mål alla nivåer'!CP28</f>
        <v>0</v>
      </c>
      <c r="G30" s="139">
        <f>'Fy1 mål alla nivåer'!CQ28</f>
        <v>0</v>
      </c>
      <c r="H30" s="139">
        <f>'Fy1 mål alla nivåer'!CR28</f>
        <v>0</v>
      </c>
      <c r="I30" s="139">
        <f>'Fy1 mål alla nivåer'!CS28</f>
        <v>0</v>
      </c>
      <c r="J30" s="443"/>
      <c r="K30" s="444"/>
      <c r="S30" s="139">
        <f>'Fy1 mål alla nivåer'!CO29</f>
        <v>0</v>
      </c>
      <c r="T30" s="139">
        <f>'Fy1 mål alla nivåer'!CP29</f>
        <v>0</v>
      </c>
      <c r="U30" s="139">
        <f>'Fy1 mål alla nivåer'!CQ29</f>
        <v>0</v>
      </c>
      <c r="V30" s="139">
        <f>'Fy1 mål alla nivåer'!CR29</f>
        <v>0</v>
      </c>
      <c r="W30" s="139">
        <f>'Fy1 mål alla nivåer'!CS29</f>
        <v>0</v>
      </c>
      <c r="X30" s="443"/>
      <c r="Y30" s="444"/>
    </row>
    <row r="31" spans="5:25" ht="15" customHeight="1" x14ac:dyDescent="0.25">
      <c r="P31" s="140"/>
    </row>
    <row r="32" spans="5:25" ht="15" customHeight="1" x14ac:dyDescent="0.25">
      <c r="P32" s="140"/>
    </row>
    <row r="33" spans="5:25" ht="15" customHeight="1" x14ac:dyDescent="0.45">
      <c r="E33" s="159"/>
      <c r="F33" s="159"/>
      <c r="G33" s="159"/>
      <c r="H33" s="160"/>
      <c r="I33" s="159"/>
      <c r="J33" s="161"/>
      <c r="K33" s="161"/>
      <c r="P33" s="140"/>
      <c r="S33" s="159"/>
      <c r="T33" s="159"/>
      <c r="U33" s="159"/>
      <c r="V33" s="160"/>
      <c r="W33" s="159"/>
      <c r="X33" s="161"/>
      <c r="Y33" s="161"/>
    </row>
    <row r="34" spans="5:25" ht="15" customHeight="1" x14ac:dyDescent="0.45">
      <c r="E34" s="159"/>
      <c r="F34" s="159"/>
      <c r="G34" s="159"/>
      <c r="H34" s="160"/>
      <c r="I34" s="159"/>
      <c r="J34" s="161"/>
      <c r="K34" s="161"/>
      <c r="P34" s="140"/>
      <c r="S34" s="159"/>
      <c r="T34" s="159"/>
      <c r="U34" s="159"/>
      <c r="V34" s="160"/>
      <c r="W34" s="159"/>
      <c r="X34" s="161"/>
      <c r="Y34" s="161"/>
    </row>
    <row r="35" spans="5:25" ht="15" customHeight="1" x14ac:dyDescent="0.45">
      <c r="E35" s="159"/>
      <c r="F35" s="159"/>
      <c r="G35" s="159"/>
      <c r="H35" s="160"/>
      <c r="I35" s="159"/>
      <c r="J35" s="161"/>
      <c r="K35" s="161"/>
      <c r="P35" s="140"/>
      <c r="S35" s="159"/>
      <c r="T35" s="159"/>
      <c r="U35" s="159"/>
      <c r="V35" s="160"/>
      <c r="W35" s="159"/>
      <c r="X35" s="161"/>
      <c r="Y35" s="161"/>
    </row>
    <row r="36" spans="5:25" ht="15" customHeight="1" x14ac:dyDescent="0.45">
      <c r="E36" s="159"/>
      <c r="F36" s="159"/>
      <c r="G36" s="159"/>
      <c r="H36" s="160"/>
      <c r="I36" s="159"/>
      <c r="J36" s="161"/>
      <c r="K36" s="161"/>
      <c r="P36" s="140"/>
      <c r="S36" s="159"/>
      <c r="T36" s="159"/>
      <c r="U36" s="159"/>
      <c r="V36" s="160"/>
      <c r="W36" s="159"/>
      <c r="X36" s="161"/>
      <c r="Y36" s="161"/>
    </row>
    <row r="37" spans="5:25" ht="15" customHeight="1" x14ac:dyDescent="0.45">
      <c r="E37" s="159"/>
      <c r="F37" s="159"/>
      <c r="G37" s="159"/>
      <c r="H37" s="160"/>
      <c r="I37" s="159"/>
      <c r="J37" s="161"/>
      <c r="K37" s="161"/>
      <c r="P37" s="140"/>
      <c r="S37" s="159"/>
      <c r="T37" s="159"/>
      <c r="U37" s="159"/>
      <c r="V37" s="160"/>
      <c r="W37" s="159"/>
      <c r="X37" s="161"/>
      <c r="Y37" s="161"/>
    </row>
    <row r="38" spans="5:25" ht="15" customHeight="1" x14ac:dyDescent="0.45">
      <c r="E38" s="159"/>
      <c r="F38" s="159"/>
      <c r="G38" s="159"/>
      <c r="H38" s="160"/>
      <c r="I38" s="159"/>
      <c r="J38" s="161"/>
      <c r="K38" s="161"/>
      <c r="P38" s="140"/>
      <c r="S38" s="159"/>
      <c r="T38" s="159"/>
      <c r="U38" s="159"/>
      <c r="V38" s="160"/>
      <c r="W38" s="159"/>
      <c r="X38" s="161"/>
      <c r="Y38" s="161"/>
    </row>
    <row r="39" spans="5:25" ht="15" customHeight="1" x14ac:dyDescent="0.45">
      <c r="E39" s="159"/>
      <c r="F39" s="159"/>
      <c r="G39" s="159"/>
      <c r="H39" s="160"/>
      <c r="I39" s="159"/>
      <c r="J39" s="161"/>
      <c r="K39" s="161"/>
      <c r="P39" s="140"/>
      <c r="S39" s="159"/>
      <c r="T39" s="159"/>
      <c r="U39" s="159"/>
      <c r="V39" s="160"/>
      <c r="W39" s="159"/>
      <c r="X39" s="161"/>
      <c r="Y39" s="161"/>
    </row>
    <row r="40" spans="5:25" ht="15" customHeight="1" x14ac:dyDescent="0.45">
      <c r="E40" s="159"/>
      <c r="F40" s="159"/>
      <c r="G40" s="159"/>
      <c r="H40" s="160"/>
      <c r="I40" s="159"/>
      <c r="J40" s="161"/>
      <c r="K40" s="161"/>
      <c r="P40" s="140"/>
      <c r="S40" s="159"/>
      <c r="T40" s="159"/>
      <c r="U40" s="159"/>
      <c r="V40" s="160"/>
      <c r="W40" s="159"/>
      <c r="X40" s="161"/>
      <c r="Y40" s="161"/>
    </row>
    <row r="41" spans="5:25" ht="15" customHeight="1" x14ac:dyDescent="0.45">
      <c r="E41" s="159"/>
      <c r="F41" s="159"/>
      <c r="G41" s="159"/>
      <c r="H41" s="160"/>
      <c r="I41" s="159"/>
      <c r="J41" s="161"/>
      <c r="K41" s="161"/>
      <c r="P41" s="140"/>
      <c r="S41" s="159"/>
      <c r="T41" s="159"/>
      <c r="U41" s="159"/>
      <c r="V41" s="160"/>
      <c r="W41" s="159"/>
      <c r="X41" s="161"/>
      <c r="Y41" s="161"/>
    </row>
    <row r="42" spans="5:25" ht="15" customHeight="1" x14ac:dyDescent="0.45">
      <c r="E42" s="159"/>
      <c r="F42" s="159"/>
      <c r="G42" s="159"/>
      <c r="H42" s="160"/>
      <c r="I42" s="159"/>
      <c r="J42" s="161"/>
      <c r="K42" s="161"/>
      <c r="P42" s="140"/>
      <c r="S42" s="159"/>
      <c r="T42" s="159"/>
      <c r="U42" s="159"/>
      <c r="V42" s="160"/>
      <c r="W42" s="159"/>
      <c r="X42" s="161"/>
      <c r="Y42" s="161"/>
    </row>
    <row r="43" spans="5:25" ht="15" customHeight="1" x14ac:dyDescent="0.45">
      <c r="E43" s="159"/>
      <c r="F43" s="159"/>
      <c r="G43" s="159"/>
      <c r="H43" s="160"/>
      <c r="I43" s="159"/>
      <c r="J43" s="161"/>
      <c r="K43" s="161"/>
      <c r="P43" s="140"/>
      <c r="S43" s="159"/>
      <c r="T43" s="159"/>
      <c r="U43" s="159"/>
      <c r="V43" s="160"/>
      <c r="W43" s="159"/>
      <c r="X43" s="161"/>
      <c r="Y43" s="161"/>
    </row>
    <row r="44" spans="5:25" ht="15" customHeight="1" x14ac:dyDescent="0.45">
      <c r="E44" s="159"/>
      <c r="F44" s="159"/>
      <c r="G44" s="159"/>
      <c r="H44" s="160"/>
      <c r="I44" s="159"/>
      <c r="J44" s="161"/>
      <c r="K44" s="161"/>
      <c r="P44" s="140"/>
      <c r="S44" s="159"/>
      <c r="T44" s="159"/>
      <c r="U44" s="159"/>
      <c r="V44" s="160"/>
      <c r="W44" s="159"/>
      <c r="X44" s="161"/>
      <c r="Y44" s="161"/>
    </row>
    <row r="45" spans="5:25" ht="15" customHeight="1" x14ac:dyDescent="0.45">
      <c r="E45" s="159"/>
      <c r="F45" s="159"/>
      <c r="G45" s="159"/>
      <c r="H45" s="160"/>
      <c r="I45" s="159"/>
      <c r="J45" s="161"/>
      <c r="K45" s="161"/>
      <c r="P45" s="140"/>
      <c r="S45" s="159"/>
      <c r="T45" s="159"/>
      <c r="U45" s="159"/>
      <c r="V45" s="160"/>
      <c r="W45" s="159"/>
      <c r="X45" s="161"/>
      <c r="Y45" s="161"/>
    </row>
    <row r="46" spans="5:25" ht="15" customHeight="1" x14ac:dyDescent="0.45">
      <c r="E46" s="159"/>
      <c r="F46" s="159"/>
      <c r="G46" s="159"/>
      <c r="H46" s="160"/>
      <c r="I46" s="159"/>
      <c r="J46" s="161"/>
      <c r="K46" s="161"/>
      <c r="P46" s="140"/>
      <c r="S46" s="159"/>
      <c r="T46" s="159"/>
      <c r="U46" s="159"/>
      <c r="V46" s="160"/>
      <c r="W46" s="159"/>
      <c r="X46" s="161"/>
      <c r="Y46" s="161"/>
    </row>
    <row r="47" spans="5:25" ht="15" customHeight="1" x14ac:dyDescent="0.45">
      <c r="E47" s="159"/>
      <c r="F47" s="159"/>
      <c r="G47" s="159"/>
      <c r="H47" s="160"/>
      <c r="I47" s="159"/>
      <c r="J47" s="161"/>
      <c r="K47" s="161"/>
      <c r="P47" s="140"/>
      <c r="S47" s="159"/>
      <c r="T47" s="159"/>
      <c r="U47" s="159"/>
      <c r="V47" s="160"/>
      <c r="W47" s="159"/>
      <c r="X47" s="161"/>
      <c r="Y47" s="161"/>
    </row>
    <row r="48" spans="5:25" ht="15" customHeight="1" x14ac:dyDescent="0.45">
      <c r="E48" s="162" t="s">
        <v>54</v>
      </c>
      <c r="F48" s="162" t="s">
        <v>219</v>
      </c>
      <c r="G48" s="162" t="s">
        <v>4</v>
      </c>
      <c r="H48" s="162" t="s">
        <v>220</v>
      </c>
      <c r="I48" s="162" t="s">
        <v>73</v>
      </c>
      <c r="J48" s="162" t="s">
        <v>221</v>
      </c>
      <c r="K48" s="161"/>
      <c r="P48" s="140"/>
      <c r="S48" s="162" t="s">
        <v>54</v>
      </c>
      <c r="T48" s="162" t="s">
        <v>219</v>
      </c>
      <c r="U48" s="162" t="s">
        <v>4</v>
      </c>
      <c r="V48" s="162" t="s">
        <v>220</v>
      </c>
      <c r="W48" s="162" t="s">
        <v>73</v>
      </c>
      <c r="X48" s="162" t="s">
        <v>221</v>
      </c>
      <c r="Y48" s="161"/>
    </row>
    <row r="49" spans="5:25" ht="15" customHeight="1" x14ac:dyDescent="0.45">
      <c r="E49" s="163">
        <f>'Fy1 mål alla nivåer'!CO28</f>
        <v>0</v>
      </c>
      <c r="F49" s="163">
        <f>'Fy1 mål alla nivåer'!EH28</f>
        <v>0</v>
      </c>
      <c r="G49" s="163">
        <f>'Fy1 mål alla nivåer'!EI28</f>
        <v>0</v>
      </c>
      <c r="H49" s="163">
        <f>'Fy1 mål alla nivåer'!EJ28</f>
        <v>0</v>
      </c>
      <c r="I49" s="163">
        <f>'Fy1 mål alla nivåer'!EK28</f>
        <v>0</v>
      </c>
      <c r="J49" s="163">
        <f>'Fy1 mål alla nivåer'!EL28</f>
        <v>0</v>
      </c>
      <c r="K49" s="161"/>
      <c r="P49" s="140"/>
      <c r="S49" s="163">
        <f>'Fy1 mål alla nivåer'!$CO$29</f>
        <v>0</v>
      </c>
      <c r="T49" s="163">
        <f>'Fy1 mål alla nivåer'!EH29</f>
        <v>0</v>
      </c>
      <c r="U49" s="163">
        <f>'Fy1 mål alla nivåer'!EI29</f>
        <v>0</v>
      </c>
      <c r="V49" s="163">
        <f>'Fy1 mål alla nivåer'!EJ29</f>
        <v>0</v>
      </c>
      <c r="W49" s="163">
        <f>'Fy1 mål alla nivåer'!EK29</f>
        <v>0</v>
      </c>
      <c r="X49" s="163">
        <f>'Fy1 mål alla nivåer'!EL29</f>
        <v>0</v>
      </c>
      <c r="Y49" s="161"/>
    </row>
    <row r="50" spans="5:25" ht="15" customHeight="1" x14ac:dyDescent="0.45">
      <c r="K50" s="161"/>
      <c r="P50" s="140"/>
      <c r="Y50" s="161"/>
    </row>
    <row r="51" spans="5:25" ht="15" customHeight="1" x14ac:dyDescent="0.45">
      <c r="E51" s="159"/>
      <c r="F51" s="159"/>
      <c r="G51" s="159"/>
      <c r="H51" s="160"/>
      <c r="I51" s="159"/>
      <c r="J51" s="161"/>
      <c r="K51" s="161"/>
      <c r="P51" s="140"/>
      <c r="S51" s="159"/>
      <c r="T51" s="159"/>
      <c r="U51" s="159"/>
      <c r="V51" s="160"/>
      <c r="W51" s="159"/>
      <c r="X51" s="161"/>
      <c r="Y51" s="161"/>
    </row>
    <row r="52" spans="5:25" ht="26.25" customHeight="1" x14ac:dyDescent="0.25">
      <c r="Q52"/>
    </row>
    <row r="53" spans="5:25" ht="15" customHeight="1" x14ac:dyDescent="0.25">
      <c r="Q53"/>
    </row>
    <row r="54" spans="5:25" ht="15" customHeight="1" x14ac:dyDescent="0.25">
      <c r="Q54"/>
    </row>
    <row r="69" spans="5:25" ht="15" customHeight="1" x14ac:dyDescent="0.25"/>
    <row r="70" spans="5:25" ht="15" customHeight="1" x14ac:dyDescent="0.25"/>
    <row r="71" spans="5:25" ht="15" customHeight="1" x14ac:dyDescent="0.45">
      <c r="E71" s="159"/>
      <c r="F71" s="159"/>
      <c r="G71" s="159"/>
      <c r="H71" s="160"/>
      <c r="I71" s="159"/>
      <c r="J71" s="161"/>
      <c r="K71" s="161"/>
      <c r="S71" s="159"/>
      <c r="T71" s="159"/>
      <c r="U71" s="159"/>
      <c r="V71" s="160"/>
      <c r="W71" s="159"/>
      <c r="X71" s="161"/>
      <c r="Y71" s="161"/>
    </row>
    <row r="72" spans="5:25" ht="15" customHeight="1" x14ac:dyDescent="0.45">
      <c r="E72" s="159"/>
      <c r="F72" s="159"/>
      <c r="G72" s="159"/>
      <c r="H72" s="160"/>
      <c r="I72" s="159"/>
      <c r="J72" s="161"/>
      <c r="K72" s="161"/>
      <c r="S72" s="159"/>
      <c r="T72" s="159"/>
      <c r="U72" s="159"/>
      <c r="V72" s="160"/>
      <c r="W72" s="159"/>
      <c r="X72" s="161"/>
      <c r="Y72" s="161"/>
    </row>
    <row r="73" spans="5:25" ht="15" customHeight="1" x14ac:dyDescent="0.45">
      <c r="E73" s="159"/>
      <c r="F73" s="159"/>
      <c r="G73" s="159"/>
      <c r="H73" s="160"/>
      <c r="I73" s="159"/>
      <c r="J73" s="161"/>
      <c r="K73" s="161"/>
      <c r="S73" s="159"/>
      <c r="T73" s="159"/>
      <c r="U73" s="159"/>
      <c r="V73" s="160"/>
      <c r="W73" s="159"/>
      <c r="X73" s="161"/>
      <c r="Y73" s="161"/>
    </row>
    <row r="74" spans="5:25" ht="15" customHeight="1" x14ac:dyDescent="0.45">
      <c r="E74" s="159"/>
      <c r="F74" s="159"/>
      <c r="G74" s="159"/>
      <c r="H74" s="160"/>
      <c r="I74" s="159"/>
      <c r="J74" s="161"/>
      <c r="K74" s="161"/>
      <c r="S74" s="159"/>
      <c r="T74" s="159"/>
      <c r="U74" s="159"/>
      <c r="V74" s="160"/>
      <c r="W74" s="159"/>
      <c r="X74" s="161"/>
      <c r="Y74" s="161"/>
    </row>
    <row r="75" spans="5:25" ht="15" customHeight="1" x14ac:dyDescent="0.45">
      <c r="E75" s="159"/>
      <c r="F75" s="159"/>
      <c r="G75" s="159"/>
      <c r="H75" s="160"/>
      <c r="I75" s="159"/>
      <c r="J75" s="161"/>
      <c r="K75" s="161"/>
      <c r="S75" s="159"/>
      <c r="T75" s="159"/>
      <c r="U75" s="159"/>
      <c r="V75" s="160"/>
      <c r="W75" s="159"/>
      <c r="X75" s="161"/>
      <c r="Y75" s="161"/>
    </row>
    <row r="76" spans="5:25" ht="15" customHeight="1" x14ac:dyDescent="0.45">
      <c r="E76" s="159"/>
      <c r="F76" s="159"/>
      <c r="G76" s="159"/>
      <c r="H76" s="160"/>
      <c r="I76" s="159"/>
      <c r="J76" s="161"/>
      <c r="K76" s="161"/>
      <c r="S76" s="159"/>
      <c r="T76" s="159"/>
      <c r="U76" s="159"/>
      <c r="V76" s="160"/>
      <c r="W76" s="159"/>
      <c r="X76" s="161"/>
      <c r="Y76" s="161"/>
    </row>
    <row r="77" spans="5:25" ht="15" customHeight="1" x14ac:dyDescent="0.45">
      <c r="E77" s="159"/>
      <c r="F77" s="159"/>
      <c r="G77" s="159"/>
      <c r="H77" s="160"/>
      <c r="I77" s="159"/>
      <c r="J77" s="161"/>
      <c r="K77" s="161"/>
      <c r="S77" s="159"/>
      <c r="T77" s="159"/>
      <c r="U77" s="159"/>
      <c r="V77" s="160"/>
      <c r="W77" s="159"/>
      <c r="X77" s="161"/>
      <c r="Y77" s="161"/>
    </row>
    <row r="78" spans="5:25" ht="15" customHeight="1" x14ac:dyDescent="0.25">
      <c r="E78" s="157" t="s">
        <v>54</v>
      </c>
      <c r="F78" s="157" t="s">
        <v>4</v>
      </c>
      <c r="G78" s="157" t="s">
        <v>5</v>
      </c>
      <c r="H78" s="157" t="s">
        <v>6</v>
      </c>
      <c r="I78" s="157" t="s">
        <v>204</v>
      </c>
      <c r="J78" s="441" t="str">
        <f>'Fy1 mål alla nivåer'!$CT30</f>
        <v>F</v>
      </c>
      <c r="K78" s="442"/>
      <c r="S78" s="157" t="s">
        <v>54</v>
      </c>
      <c r="T78" s="157" t="s">
        <v>4</v>
      </c>
      <c r="U78" s="157" t="s">
        <v>5</v>
      </c>
      <c r="V78" s="157" t="s">
        <v>6</v>
      </c>
      <c r="W78" s="157" t="s">
        <v>204</v>
      </c>
      <c r="X78" s="441" t="str">
        <f>'Fy1 mål alla nivåer'!$CT31</f>
        <v>F</v>
      </c>
      <c r="Y78" s="442"/>
    </row>
    <row r="79" spans="5:25" ht="15" customHeight="1" x14ac:dyDescent="0.25">
      <c r="E79" s="139">
        <f>'Fy1 mål alla nivåer'!CO30</f>
        <v>0</v>
      </c>
      <c r="F79" s="139">
        <f>'Fy1 mål alla nivåer'!CP30</f>
        <v>0</v>
      </c>
      <c r="G79" s="139">
        <f>'Fy1 mål alla nivåer'!CQ30</f>
        <v>0</v>
      </c>
      <c r="H79" s="139">
        <f>'Fy1 mål alla nivåer'!CR30</f>
        <v>0</v>
      </c>
      <c r="I79" s="139">
        <f>'Fy1 mål alla nivåer'!CS30</f>
        <v>0</v>
      </c>
      <c r="J79" s="443"/>
      <c r="K79" s="444"/>
      <c r="S79" s="139">
        <f>'Fy1 mål alla nivåer'!CO31</f>
        <v>0</v>
      </c>
      <c r="T79" s="139">
        <f>'Fy1 mål alla nivåer'!CP31</f>
        <v>0</v>
      </c>
      <c r="U79" s="139">
        <f>'Fy1 mål alla nivåer'!CQ31</f>
        <v>0</v>
      </c>
      <c r="V79" s="139">
        <f>'Fy1 mål alla nivåer'!CR31</f>
        <v>0</v>
      </c>
      <c r="W79" s="139">
        <f>'Fy1 mål alla nivåer'!CS31</f>
        <v>0</v>
      </c>
      <c r="X79" s="443"/>
      <c r="Y79" s="444"/>
    </row>
    <row r="80" spans="5:25" ht="15" customHeight="1" x14ac:dyDescent="0.25"/>
    <row r="81" spans="5:25" ht="15" customHeight="1" x14ac:dyDescent="0.25"/>
    <row r="82" spans="5:25" ht="15" customHeight="1" x14ac:dyDescent="0.45">
      <c r="E82" s="159"/>
      <c r="F82" s="159"/>
      <c r="G82" s="159"/>
      <c r="H82" s="160"/>
      <c r="I82" s="159"/>
      <c r="J82" s="161"/>
      <c r="K82" s="161"/>
      <c r="S82" s="159"/>
      <c r="T82" s="159"/>
      <c r="U82" s="159"/>
      <c r="V82" s="160"/>
      <c r="W82" s="159"/>
      <c r="X82" s="161"/>
      <c r="Y82" s="161"/>
    </row>
    <row r="83" spans="5:25" ht="15" customHeight="1" x14ac:dyDescent="0.45">
      <c r="E83" s="159"/>
      <c r="F83" s="159"/>
      <c r="G83" s="159"/>
      <c r="H83" s="160"/>
      <c r="I83" s="159"/>
      <c r="J83" s="161"/>
      <c r="K83" s="161"/>
      <c r="S83" s="159"/>
      <c r="T83" s="159"/>
      <c r="U83" s="159"/>
      <c r="V83" s="160"/>
      <c r="W83" s="159"/>
      <c r="X83" s="161"/>
      <c r="Y83" s="161"/>
    </row>
    <row r="84" spans="5:25" ht="15" customHeight="1" x14ac:dyDescent="0.45">
      <c r="E84" s="159"/>
      <c r="F84" s="159"/>
      <c r="G84" s="159"/>
      <c r="H84" s="160"/>
      <c r="I84" s="159"/>
      <c r="J84" s="161"/>
      <c r="K84" s="161"/>
      <c r="S84" s="159"/>
      <c r="T84" s="159"/>
      <c r="U84" s="159"/>
      <c r="V84" s="160"/>
      <c r="W84" s="159"/>
      <c r="X84" s="161"/>
      <c r="Y84" s="161"/>
    </row>
    <row r="85" spans="5:25" ht="15" customHeight="1" x14ac:dyDescent="0.45">
      <c r="E85" s="159"/>
      <c r="F85" s="159"/>
      <c r="G85" s="159"/>
      <c r="H85" s="160"/>
      <c r="I85" s="159"/>
      <c r="J85" s="161"/>
      <c r="K85" s="161"/>
      <c r="S85" s="159"/>
      <c r="T85" s="159"/>
      <c r="U85" s="159"/>
      <c r="V85" s="160"/>
      <c r="W85" s="159"/>
      <c r="X85" s="161"/>
      <c r="Y85" s="161"/>
    </row>
    <row r="86" spans="5:25" ht="15" customHeight="1" x14ac:dyDescent="0.45">
      <c r="E86" s="159"/>
      <c r="F86" s="159"/>
      <c r="G86" s="159"/>
      <c r="H86" s="160"/>
      <c r="I86" s="159"/>
      <c r="J86" s="161"/>
      <c r="K86" s="161"/>
      <c r="S86" s="159"/>
      <c r="T86" s="159"/>
      <c r="U86" s="159"/>
      <c r="V86" s="160"/>
      <c r="W86" s="159"/>
      <c r="X86" s="161"/>
      <c r="Y86" s="161"/>
    </row>
    <row r="87" spans="5:25" ht="15" customHeight="1" x14ac:dyDescent="0.45">
      <c r="E87" s="159"/>
      <c r="F87" s="159"/>
      <c r="G87" s="159"/>
      <c r="H87" s="160"/>
      <c r="I87" s="159"/>
      <c r="J87" s="161"/>
      <c r="K87" s="161"/>
      <c r="S87" s="159"/>
      <c r="T87" s="159"/>
      <c r="U87" s="159"/>
      <c r="V87" s="160"/>
      <c r="W87" s="159"/>
      <c r="X87" s="161"/>
      <c r="Y87" s="161"/>
    </row>
    <row r="88" spans="5:25" ht="15" customHeight="1" x14ac:dyDescent="0.45">
      <c r="E88" s="159"/>
      <c r="F88" s="159"/>
      <c r="G88" s="159"/>
      <c r="H88" s="160"/>
      <c r="I88" s="159"/>
      <c r="J88" s="161"/>
      <c r="K88" s="161"/>
      <c r="S88" s="159"/>
      <c r="T88" s="159"/>
      <c r="U88" s="159"/>
      <c r="V88" s="160"/>
      <c r="W88" s="159"/>
      <c r="X88" s="161"/>
      <c r="Y88" s="161"/>
    </row>
    <row r="89" spans="5:25" ht="15" customHeight="1" x14ac:dyDescent="0.45">
      <c r="E89" s="159"/>
      <c r="F89" s="159"/>
      <c r="G89" s="159"/>
      <c r="H89" s="160"/>
      <c r="I89" s="159"/>
      <c r="J89" s="161"/>
      <c r="K89" s="161"/>
      <c r="S89" s="159"/>
      <c r="T89" s="159"/>
      <c r="U89" s="159"/>
      <c r="V89" s="160"/>
      <c r="W89" s="159"/>
      <c r="X89" s="161"/>
      <c r="Y89" s="161"/>
    </row>
    <row r="90" spans="5:25" ht="15" customHeight="1" x14ac:dyDescent="0.45">
      <c r="E90" s="159"/>
      <c r="F90" s="159"/>
      <c r="G90" s="159"/>
      <c r="H90" s="160"/>
      <c r="I90" s="159"/>
      <c r="J90" s="161"/>
      <c r="K90" s="161"/>
      <c r="S90" s="159"/>
      <c r="T90" s="159"/>
      <c r="U90" s="159"/>
      <c r="V90" s="160"/>
      <c r="W90" s="159"/>
      <c r="X90" s="161"/>
      <c r="Y90" s="161"/>
    </row>
    <row r="91" spans="5:25" ht="15" customHeight="1" x14ac:dyDescent="0.45">
      <c r="E91" s="159"/>
      <c r="F91" s="159"/>
      <c r="G91" s="159"/>
      <c r="H91" s="160"/>
      <c r="I91" s="159"/>
      <c r="J91" s="161"/>
      <c r="K91" s="161"/>
      <c r="S91" s="159"/>
      <c r="T91" s="159"/>
      <c r="U91" s="159"/>
      <c r="V91" s="160"/>
      <c r="W91" s="159"/>
      <c r="X91" s="161"/>
      <c r="Y91" s="161"/>
    </row>
    <row r="92" spans="5:25" ht="15" customHeight="1" x14ac:dyDescent="0.45">
      <c r="E92" s="159"/>
      <c r="F92" s="159"/>
      <c r="G92" s="159"/>
      <c r="H92" s="160"/>
      <c r="I92" s="159"/>
      <c r="J92" s="161"/>
      <c r="K92" s="161"/>
      <c r="S92" s="159"/>
      <c r="T92" s="159"/>
      <c r="U92" s="159"/>
      <c r="V92" s="160"/>
      <c r="W92" s="159"/>
      <c r="X92" s="161"/>
      <c r="Y92" s="161"/>
    </row>
    <row r="93" spans="5:25" ht="15" customHeight="1" x14ac:dyDescent="0.45">
      <c r="E93" s="159"/>
      <c r="F93" s="159"/>
      <c r="G93" s="159"/>
      <c r="H93" s="160"/>
      <c r="I93" s="159"/>
      <c r="J93" s="161"/>
      <c r="K93" s="161"/>
      <c r="S93" s="159"/>
      <c r="T93" s="159"/>
      <c r="U93" s="159"/>
      <c r="V93" s="160"/>
      <c r="W93" s="159"/>
      <c r="X93" s="161"/>
      <c r="Y93" s="161"/>
    </row>
    <row r="94" spans="5:25" ht="15" customHeight="1" x14ac:dyDescent="0.45">
      <c r="E94" s="159"/>
      <c r="F94" s="159"/>
      <c r="G94" s="159"/>
      <c r="H94" s="160"/>
      <c r="I94" s="159"/>
      <c r="J94" s="161"/>
      <c r="K94" s="161"/>
      <c r="S94" s="159"/>
      <c r="T94" s="159"/>
      <c r="U94" s="159"/>
      <c r="V94" s="160"/>
      <c r="W94" s="159"/>
      <c r="X94" s="161"/>
      <c r="Y94" s="161"/>
    </row>
    <row r="95" spans="5:25" ht="15" customHeight="1" x14ac:dyDescent="0.45">
      <c r="E95" s="159"/>
      <c r="F95" s="159"/>
      <c r="G95" s="159"/>
      <c r="H95" s="160"/>
      <c r="I95" s="159"/>
      <c r="J95" s="161"/>
      <c r="K95" s="161"/>
      <c r="S95" s="159"/>
      <c r="T95" s="159"/>
      <c r="U95" s="159"/>
      <c r="V95" s="160"/>
      <c r="W95" s="159"/>
      <c r="X95" s="161"/>
      <c r="Y95" s="161"/>
    </row>
    <row r="96" spans="5:25" ht="15" customHeight="1" x14ac:dyDescent="0.45">
      <c r="E96" s="159"/>
      <c r="F96" s="159"/>
      <c r="G96" s="159"/>
      <c r="H96" s="160"/>
      <c r="I96" s="159"/>
      <c r="J96" s="161"/>
      <c r="K96" s="161"/>
      <c r="S96" s="159"/>
      <c r="T96" s="159"/>
      <c r="U96" s="159"/>
      <c r="V96" s="160"/>
      <c r="W96" s="159"/>
      <c r="X96" s="161"/>
      <c r="Y96" s="161"/>
    </row>
    <row r="97" spans="5:25" ht="15" customHeight="1" x14ac:dyDescent="0.45">
      <c r="E97" s="162" t="s">
        <v>54</v>
      </c>
      <c r="F97" s="162" t="s">
        <v>219</v>
      </c>
      <c r="G97" s="162" t="s">
        <v>4</v>
      </c>
      <c r="H97" s="162" t="s">
        <v>220</v>
      </c>
      <c r="I97" s="162" t="s">
        <v>73</v>
      </c>
      <c r="J97" s="162" t="s">
        <v>221</v>
      </c>
      <c r="K97" s="161"/>
      <c r="S97" s="162" t="s">
        <v>54</v>
      </c>
      <c r="T97" s="162" t="s">
        <v>219</v>
      </c>
      <c r="U97" s="162" t="s">
        <v>4</v>
      </c>
      <c r="V97" s="162" t="s">
        <v>220</v>
      </c>
      <c r="W97" s="162" t="s">
        <v>73</v>
      </c>
      <c r="X97" s="162" t="s">
        <v>221</v>
      </c>
      <c r="Y97" s="161"/>
    </row>
    <row r="98" spans="5:25" ht="15" customHeight="1" x14ac:dyDescent="0.45">
      <c r="E98" s="163">
        <f>'Fy1 mål alla nivåer'!CO30</f>
        <v>0</v>
      </c>
      <c r="F98" s="163">
        <f>'Fy1 mål alla nivåer'!EH30</f>
        <v>0</v>
      </c>
      <c r="G98" s="163">
        <f>'Fy1 mål alla nivåer'!EI30</f>
        <v>0</v>
      </c>
      <c r="H98" s="163">
        <f>'Fy1 mål alla nivåer'!EJ30</f>
        <v>0</v>
      </c>
      <c r="I98" s="163">
        <f>'Fy1 mål alla nivåer'!EK30</f>
        <v>0</v>
      </c>
      <c r="J98" s="163">
        <f>'Fy1 mål alla nivåer'!EL30</f>
        <v>0</v>
      </c>
      <c r="K98" s="161"/>
      <c r="S98" s="163">
        <f>'Fy1 mål alla nivåer'!CO31</f>
        <v>0</v>
      </c>
      <c r="T98" s="163">
        <f>'Fy1 mål alla nivåer'!EH31</f>
        <v>0</v>
      </c>
      <c r="U98" s="163">
        <f>'Fy1 mål alla nivåer'!EI31</f>
        <v>0</v>
      </c>
      <c r="V98" s="163">
        <f>'Fy1 mål alla nivåer'!EJ31</f>
        <v>0</v>
      </c>
      <c r="W98" s="163">
        <f>'Fy1 mål alla nivåer'!EK31</f>
        <v>0</v>
      </c>
      <c r="X98" s="163">
        <f>'Fy1 mål alla nivåer'!EL31</f>
        <v>0</v>
      </c>
      <c r="Y98" s="161"/>
    </row>
    <row r="99" spans="5:25" ht="15" customHeight="1" x14ac:dyDescent="0.45">
      <c r="K99" s="161"/>
      <c r="Y99" s="161"/>
    </row>
    <row r="107" spans="5:25" ht="15" customHeight="1" x14ac:dyDescent="0.25">
      <c r="Q107"/>
    </row>
    <row r="108" spans="5:25" ht="15" customHeight="1" x14ac:dyDescent="0.25">
      <c r="Q108"/>
    </row>
    <row r="119" spans="5:25" ht="15" customHeight="1" x14ac:dyDescent="0.25"/>
    <row r="120" spans="5:25" ht="15" customHeight="1" x14ac:dyDescent="0.25"/>
    <row r="121" spans="5:25" ht="15" customHeight="1" x14ac:dyDescent="0.45">
      <c r="E121" s="159"/>
      <c r="F121" s="159"/>
      <c r="G121" s="159"/>
      <c r="H121" s="160"/>
      <c r="I121" s="159"/>
      <c r="J121" s="161"/>
      <c r="K121" s="161"/>
      <c r="S121" s="159"/>
      <c r="T121" s="159"/>
      <c r="U121" s="159"/>
      <c r="V121" s="160"/>
      <c r="W121" s="159"/>
      <c r="X121" s="161"/>
      <c r="Y121" s="161"/>
    </row>
    <row r="122" spans="5:25" ht="15" customHeight="1" x14ac:dyDescent="0.45">
      <c r="E122" s="159"/>
      <c r="F122" s="159"/>
      <c r="G122" s="159"/>
      <c r="H122" s="160"/>
      <c r="I122" s="159"/>
      <c r="J122" s="161"/>
      <c r="K122" s="161"/>
      <c r="S122" s="159"/>
      <c r="T122" s="159"/>
      <c r="U122" s="159"/>
      <c r="V122" s="160"/>
      <c r="W122" s="159"/>
      <c r="X122" s="161"/>
      <c r="Y122" s="161"/>
    </row>
    <row r="123" spans="5:25" ht="15" customHeight="1" x14ac:dyDescent="0.45">
      <c r="E123" s="159"/>
      <c r="F123" s="159"/>
      <c r="G123" s="159"/>
      <c r="H123" s="160"/>
      <c r="I123" s="159"/>
      <c r="J123" s="161"/>
      <c r="K123" s="161"/>
      <c r="S123" s="159"/>
      <c r="T123" s="159"/>
      <c r="U123" s="159"/>
      <c r="V123" s="160"/>
      <c r="W123" s="159"/>
      <c r="X123" s="161"/>
      <c r="Y123" s="161"/>
    </row>
    <row r="124" spans="5:25" ht="15" customHeight="1" x14ac:dyDescent="0.45">
      <c r="E124" s="159"/>
      <c r="F124" s="159"/>
      <c r="G124" s="159"/>
      <c r="H124" s="160"/>
      <c r="I124" s="159"/>
      <c r="J124" s="161"/>
      <c r="K124" s="161"/>
      <c r="S124" s="159"/>
      <c r="T124" s="159"/>
      <c r="U124" s="159"/>
      <c r="V124" s="160"/>
      <c r="W124" s="159"/>
      <c r="X124" s="161"/>
      <c r="Y124" s="161"/>
    </row>
    <row r="125" spans="5:25" ht="15" customHeight="1" x14ac:dyDescent="0.45">
      <c r="E125" s="159"/>
      <c r="F125" s="159"/>
      <c r="G125" s="159"/>
      <c r="H125" s="160"/>
      <c r="I125" s="159"/>
      <c r="J125" s="161"/>
      <c r="K125" s="161"/>
      <c r="S125" s="159"/>
      <c r="T125" s="159"/>
      <c r="U125" s="159"/>
      <c r="V125" s="160"/>
      <c r="W125" s="159"/>
      <c r="X125" s="161"/>
      <c r="Y125" s="161"/>
    </row>
    <row r="126" spans="5:25" ht="15" customHeight="1" x14ac:dyDescent="0.45">
      <c r="E126" s="159"/>
      <c r="F126" s="159"/>
      <c r="G126" s="159"/>
      <c r="H126" s="160"/>
      <c r="I126" s="159"/>
      <c r="J126" s="161"/>
      <c r="K126" s="161"/>
      <c r="S126" s="159"/>
      <c r="T126" s="159"/>
      <c r="U126" s="159"/>
      <c r="V126" s="160"/>
      <c r="W126" s="159"/>
      <c r="X126" s="161"/>
      <c r="Y126" s="161"/>
    </row>
    <row r="127" spans="5:25" ht="15" customHeight="1" x14ac:dyDescent="0.45">
      <c r="E127" s="159"/>
      <c r="F127" s="159"/>
      <c r="G127" s="159"/>
      <c r="H127" s="160"/>
      <c r="I127" s="159"/>
      <c r="J127" s="161"/>
      <c r="K127" s="161"/>
      <c r="S127" s="159"/>
      <c r="T127" s="159"/>
      <c r="U127" s="159"/>
      <c r="V127" s="160"/>
      <c r="W127" s="159"/>
      <c r="X127" s="161"/>
      <c r="Y127" s="161"/>
    </row>
    <row r="128" spans="5:25" ht="15" customHeight="1" x14ac:dyDescent="0.25">
      <c r="E128" s="157" t="s">
        <v>54</v>
      </c>
      <c r="F128" s="157" t="s">
        <v>4</v>
      </c>
      <c r="G128" s="157" t="s">
        <v>5</v>
      </c>
      <c r="H128" s="157" t="s">
        <v>6</v>
      </c>
      <c r="I128" s="157" t="s">
        <v>204</v>
      </c>
      <c r="J128" s="441" t="str">
        <f>'Fy1 mål alla nivåer'!CT32</f>
        <v>F</v>
      </c>
      <c r="K128" s="442"/>
      <c r="S128" s="157" t="s">
        <v>54</v>
      </c>
      <c r="T128" s="157" t="s">
        <v>4</v>
      </c>
      <c r="U128" s="157" t="s">
        <v>5</v>
      </c>
      <c r="V128" s="157" t="s">
        <v>6</v>
      </c>
      <c r="W128" s="157" t="s">
        <v>204</v>
      </c>
      <c r="X128" s="441" t="str">
        <f>'Fy1 mål alla nivåer'!CT33</f>
        <v>F</v>
      </c>
      <c r="Y128" s="442"/>
    </row>
    <row r="129" spans="5:25" ht="15" customHeight="1" x14ac:dyDescent="0.25">
      <c r="E129" s="139">
        <f>'Fy1 mål alla nivåer'!CO32</f>
        <v>0</v>
      </c>
      <c r="F129" s="139">
        <f>'Fy1 mål alla nivåer'!CP32</f>
        <v>0</v>
      </c>
      <c r="G129" s="139">
        <f>'Fy1 mål alla nivåer'!CQ32</f>
        <v>0</v>
      </c>
      <c r="H129" s="139">
        <f>'Fy1 mål alla nivåer'!CR32</f>
        <v>0</v>
      </c>
      <c r="I129" s="139">
        <f>'Fy1 mål alla nivåer'!CS32</f>
        <v>0</v>
      </c>
      <c r="J129" s="443"/>
      <c r="K129" s="444"/>
      <c r="S129" s="139">
        <f>'Fy1 mål alla nivåer'!CO33</f>
        <v>0</v>
      </c>
      <c r="T129" s="139">
        <f>'Fy1 mål alla nivåer'!CP33</f>
        <v>0</v>
      </c>
      <c r="U129" s="139">
        <f>'Fy1 mål alla nivåer'!CQ33</f>
        <v>0</v>
      </c>
      <c r="V129" s="139">
        <f>'Fy1 mål alla nivåer'!CR33</f>
        <v>0</v>
      </c>
      <c r="W129" s="139">
        <f>'Fy1 mål alla nivåer'!CS33</f>
        <v>0</v>
      </c>
      <c r="X129" s="443"/>
      <c r="Y129" s="444"/>
    </row>
    <row r="130" spans="5:25" ht="15" customHeight="1" x14ac:dyDescent="0.25"/>
    <row r="131" spans="5:25" ht="15" customHeight="1" x14ac:dyDescent="0.25"/>
    <row r="132" spans="5:25" ht="15" customHeight="1" x14ac:dyDescent="0.45">
      <c r="E132" s="159"/>
      <c r="F132" s="159"/>
      <c r="G132" s="159"/>
      <c r="H132" s="160"/>
      <c r="I132" s="159"/>
      <c r="J132" s="161"/>
      <c r="K132" s="161"/>
      <c r="S132" s="159"/>
      <c r="T132" s="159"/>
      <c r="U132" s="159"/>
      <c r="V132" s="160"/>
      <c r="W132" s="159"/>
      <c r="X132" s="161"/>
      <c r="Y132" s="161"/>
    </row>
    <row r="133" spans="5:25" ht="15" customHeight="1" x14ac:dyDescent="0.45">
      <c r="E133" s="159"/>
      <c r="F133" s="159"/>
      <c r="G133" s="159"/>
      <c r="H133" s="160"/>
      <c r="I133" s="159"/>
      <c r="J133" s="161"/>
      <c r="K133" s="161"/>
      <c r="S133" s="159"/>
      <c r="T133" s="159"/>
      <c r="U133" s="159"/>
      <c r="V133" s="160"/>
      <c r="W133" s="159"/>
      <c r="X133" s="161"/>
      <c r="Y133" s="161"/>
    </row>
    <row r="134" spans="5:25" ht="15" customHeight="1" x14ac:dyDescent="0.45">
      <c r="E134" s="159"/>
      <c r="F134" s="159"/>
      <c r="G134" s="159"/>
      <c r="H134" s="160"/>
      <c r="I134" s="159"/>
      <c r="J134" s="161"/>
      <c r="K134" s="161"/>
      <c r="S134" s="159"/>
      <c r="T134" s="159"/>
      <c r="U134" s="159"/>
      <c r="V134" s="160"/>
      <c r="W134" s="159"/>
      <c r="X134" s="161"/>
      <c r="Y134" s="161"/>
    </row>
    <row r="135" spans="5:25" ht="15" customHeight="1" x14ac:dyDescent="0.45">
      <c r="E135" s="159"/>
      <c r="F135" s="159"/>
      <c r="G135" s="159"/>
      <c r="H135" s="160"/>
      <c r="I135" s="159"/>
      <c r="J135" s="161"/>
      <c r="K135" s="161"/>
      <c r="S135" s="159"/>
      <c r="T135" s="159"/>
      <c r="U135" s="159"/>
      <c r="V135" s="160"/>
      <c r="W135" s="159"/>
      <c r="X135" s="161"/>
      <c r="Y135" s="161"/>
    </row>
    <row r="136" spans="5:25" ht="15" customHeight="1" x14ac:dyDescent="0.45">
      <c r="E136" s="159"/>
      <c r="F136" s="159"/>
      <c r="G136" s="159"/>
      <c r="H136" s="160"/>
      <c r="I136" s="159"/>
      <c r="J136" s="161"/>
      <c r="K136" s="161"/>
      <c r="S136" s="159"/>
      <c r="T136" s="159"/>
      <c r="U136" s="159"/>
      <c r="V136" s="160"/>
      <c r="W136" s="159"/>
      <c r="X136" s="161"/>
      <c r="Y136" s="161"/>
    </row>
    <row r="137" spans="5:25" ht="15" customHeight="1" x14ac:dyDescent="0.45">
      <c r="E137" s="159"/>
      <c r="F137" s="159"/>
      <c r="G137" s="159"/>
      <c r="H137" s="160"/>
      <c r="I137" s="159"/>
      <c r="J137" s="161"/>
      <c r="K137" s="161"/>
      <c r="S137" s="159"/>
      <c r="T137" s="159"/>
      <c r="U137" s="159"/>
      <c r="V137" s="160"/>
      <c r="W137" s="159"/>
      <c r="X137" s="161"/>
      <c r="Y137" s="161"/>
    </row>
    <row r="138" spans="5:25" ht="15" customHeight="1" x14ac:dyDescent="0.45">
      <c r="E138" s="159"/>
      <c r="F138" s="159"/>
      <c r="G138" s="159"/>
      <c r="H138" s="160"/>
      <c r="I138" s="159"/>
      <c r="J138" s="161"/>
      <c r="K138" s="161"/>
      <c r="S138" s="159"/>
      <c r="T138" s="159"/>
      <c r="U138" s="159"/>
      <c r="V138" s="160"/>
      <c r="W138" s="159"/>
      <c r="X138" s="161"/>
      <c r="Y138" s="161"/>
    </row>
    <row r="139" spans="5:25" ht="15" customHeight="1" x14ac:dyDescent="0.45">
      <c r="E139" s="159"/>
      <c r="F139" s="159"/>
      <c r="G139" s="159"/>
      <c r="H139" s="160"/>
      <c r="I139" s="159"/>
      <c r="J139" s="161"/>
      <c r="K139" s="161"/>
      <c r="S139" s="159"/>
      <c r="T139" s="159"/>
      <c r="U139" s="159"/>
      <c r="V139" s="160"/>
      <c r="W139" s="159"/>
      <c r="X139" s="161"/>
      <c r="Y139" s="161"/>
    </row>
    <row r="140" spans="5:25" ht="15" customHeight="1" x14ac:dyDescent="0.45">
      <c r="E140" s="159"/>
      <c r="F140" s="159"/>
      <c r="G140" s="159"/>
      <c r="H140" s="160"/>
      <c r="I140" s="159"/>
      <c r="J140" s="161"/>
      <c r="K140" s="161"/>
      <c r="S140" s="159"/>
      <c r="T140" s="159"/>
      <c r="U140" s="159"/>
      <c r="V140" s="160"/>
      <c r="W140" s="159"/>
      <c r="X140" s="161"/>
      <c r="Y140" s="161"/>
    </row>
    <row r="141" spans="5:25" ht="15" customHeight="1" x14ac:dyDescent="0.45">
      <c r="E141" s="159"/>
      <c r="F141" s="159"/>
      <c r="G141" s="159"/>
      <c r="H141" s="160"/>
      <c r="I141" s="159"/>
      <c r="J141" s="161"/>
      <c r="K141" s="161"/>
      <c r="S141" s="159"/>
      <c r="T141" s="159"/>
      <c r="U141" s="159"/>
      <c r="V141" s="160"/>
      <c r="W141" s="159"/>
      <c r="X141" s="161"/>
      <c r="Y141" s="161"/>
    </row>
    <row r="142" spans="5:25" ht="15" customHeight="1" x14ac:dyDescent="0.45">
      <c r="E142" s="159"/>
      <c r="F142" s="159"/>
      <c r="G142" s="159"/>
      <c r="H142" s="160"/>
      <c r="I142" s="159"/>
      <c r="J142" s="161"/>
      <c r="K142" s="161"/>
      <c r="S142" s="159"/>
      <c r="T142" s="159"/>
      <c r="U142" s="159"/>
      <c r="V142" s="160"/>
      <c r="W142" s="159"/>
      <c r="X142" s="161"/>
      <c r="Y142" s="161"/>
    </row>
    <row r="143" spans="5:25" ht="15" customHeight="1" x14ac:dyDescent="0.45">
      <c r="E143" s="159"/>
      <c r="F143" s="159"/>
      <c r="G143" s="159"/>
      <c r="H143" s="160"/>
      <c r="I143" s="159"/>
      <c r="J143" s="161"/>
      <c r="K143" s="161"/>
      <c r="S143" s="159"/>
      <c r="T143" s="159"/>
      <c r="U143" s="159"/>
      <c r="V143" s="160"/>
      <c r="W143" s="159"/>
      <c r="X143" s="161"/>
      <c r="Y143" s="161"/>
    </row>
    <row r="144" spans="5:25" ht="15" customHeight="1" x14ac:dyDescent="0.45">
      <c r="E144" s="159"/>
      <c r="F144" s="159"/>
      <c r="G144" s="159"/>
      <c r="H144" s="160"/>
      <c r="I144" s="159"/>
      <c r="J144" s="161"/>
      <c r="K144" s="161"/>
      <c r="S144" s="159"/>
      <c r="T144" s="159"/>
      <c r="U144" s="159"/>
      <c r="V144" s="160"/>
      <c r="W144" s="159"/>
      <c r="X144" s="161"/>
      <c r="Y144" s="161"/>
    </row>
    <row r="145" spans="5:25" ht="15" customHeight="1" x14ac:dyDescent="0.45">
      <c r="E145" s="159"/>
      <c r="F145" s="159"/>
      <c r="G145" s="159"/>
      <c r="H145" s="160"/>
      <c r="I145" s="159"/>
      <c r="J145" s="161"/>
      <c r="K145" s="161"/>
      <c r="S145" s="159"/>
      <c r="T145" s="159"/>
      <c r="U145" s="159"/>
      <c r="V145" s="160"/>
      <c r="W145" s="159"/>
      <c r="X145" s="161"/>
      <c r="Y145" s="161"/>
    </row>
    <row r="146" spans="5:25" ht="15" customHeight="1" x14ac:dyDescent="0.45">
      <c r="E146" s="159"/>
      <c r="F146" s="159"/>
      <c r="G146" s="159"/>
      <c r="H146" s="160"/>
      <c r="I146" s="159"/>
      <c r="J146" s="161"/>
      <c r="K146" s="161"/>
      <c r="S146" s="159"/>
      <c r="T146" s="159"/>
      <c r="U146" s="159"/>
      <c r="V146" s="160"/>
      <c r="W146" s="159"/>
      <c r="X146" s="161"/>
      <c r="Y146" s="161"/>
    </row>
    <row r="147" spans="5:25" ht="15" customHeight="1" x14ac:dyDescent="0.45">
      <c r="E147" s="162" t="s">
        <v>54</v>
      </c>
      <c r="F147" s="162" t="s">
        <v>219</v>
      </c>
      <c r="G147" s="162" t="s">
        <v>4</v>
      </c>
      <c r="H147" s="162" t="s">
        <v>220</v>
      </c>
      <c r="I147" s="162" t="s">
        <v>73</v>
      </c>
      <c r="J147" s="162" t="s">
        <v>221</v>
      </c>
      <c r="K147" s="161"/>
      <c r="S147" s="162" t="s">
        <v>54</v>
      </c>
      <c r="T147" s="162" t="s">
        <v>219</v>
      </c>
      <c r="U147" s="162" t="s">
        <v>4</v>
      </c>
      <c r="V147" s="162" t="s">
        <v>220</v>
      </c>
      <c r="W147" s="162" t="s">
        <v>73</v>
      </c>
      <c r="X147" s="162" t="s">
        <v>221</v>
      </c>
      <c r="Y147" s="161"/>
    </row>
    <row r="148" spans="5:25" ht="15" customHeight="1" x14ac:dyDescent="0.45">
      <c r="E148" s="163">
        <f>'Fy1 mål alla nivåer'!CO32</f>
        <v>0</v>
      </c>
      <c r="F148" s="163">
        <f>'Fy1 mål alla nivåer'!EH32</f>
        <v>0</v>
      </c>
      <c r="G148" s="163">
        <f>'Fy1 mål alla nivåer'!EI32</f>
        <v>0</v>
      </c>
      <c r="H148" s="163">
        <f>'Fy1 mål alla nivåer'!EJ32</f>
        <v>0</v>
      </c>
      <c r="I148" s="163">
        <f>'Fy1 mål alla nivåer'!EK32</f>
        <v>0</v>
      </c>
      <c r="J148" s="163">
        <f>'Fy1 mål alla nivåer'!EL32</f>
        <v>0</v>
      </c>
      <c r="K148" s="161"/>
      <c r="S148" s="163">
        <f>'Fy1 mål alla nivåer'!CO33</f>
        <v>0</v>
      </c>
      <c r="T148" s="163">
        <f>'Fy1 mål alla nivåer'!EH33</f>
        <v>0</v>
      </c>
      <c r="U148" s="163">
        <f>'Fy1 mål alla nivåer'!EI33</f>
        <v>0</v>
      </c>
      <c r="V148" s="163">
        <f>'Fy1 mål alla nivåer'!EJ33</f>
        <v>0</v>
      </c>
      <c r="W148" s="163">
        <f>'Fy1 mål alla nivåer'!EK33</f>
        <v>0</v>
      </c>
      <c r="X148" s="163">
        <f>'Fy1 mål alla nivåer'!EL33</f>
        <v>0</v>
      </c>
      <c r="Y148" s="161"/>
    </row>
    <row r="149" spans="5:25" ht="15" customHeight="1" x14ac:dyDescent="0.45">
      <c r="E149" s="159"/>
      <c r="F149" s="159"/>
      <c r="G149" s="159"/>
      <c r="H149" s="160"/>
      <c r="I149" s="159"/>
      <c r="J149" s="161"/>
      <c r="K149" s="161"/>
      <c r="S149" s="159"/>
      <c r="T149" s="159"/>
      <c r="U149" s="159"/>
      <c r="V149" s="160"/>
      <c r="W149" s="159"/>
      <c r="X149" s="161"/>
      <c r="Y149" s="161"/>
    </row>
    <row r="156" spans="5:25" ht="15" customHeight="1" x14ac:dyDescent="0.25">
      <c r="Q156"/>
    </row>
    <row r="157" spans="5:25" ht="15" customHeight="1" x14ac:dyDescent="0.25">
      <c r="Q157"/>
    </row>
    <row r="169" spans="17:17" x14ac:dyDescent="0.25">
      <c r="Q169"/>
    </row>
    <row r="170" spans="17:17" x14ac:dyDescent="0.25">
      <c r="Q170"/>
    </row>
    <row r="178" spans="5:25" x14ac:dyDescent="0.25">
      <c r="E178" s="157" t="s">
        <v>54</v>
      </c>
      <c r="F178" s="157" t="s">
        <v>4</v>
      </c>
      <c r="G178" s="157" t="s">
        <v>5</v>
      </c>
      <c r="H178" s="157" t="s">
        <v>6</v>
      </c>
      <c r="I178" s="157" t="s">
        <v>204</v>
      </c>
      <c r="J178" s="441" t="str">
        <f>'Fy1 mål alla nivåer'!CT34</f>
        <v>F</v>
      </c>
      <c r="K178" s="442"/>
      <c r="S178" s="157" t="s">
        <v>54</v>
      </c>
      <c r="T178" s="157" t="s">
        <v>4</v>
      </c>
      <c r="U178" s="157" t="s">
        <v>5</v>
      </c>
      <c r="V178" s="157" t="s">
        <v>6</v>
      </c>
      <c r="W178" s="157" t="s">
        <v>204</v>
      </c>
      <c r="X178" s="441" t="str">
        <f>'Fy1 mål alla nivåer'!CT35</f>
        <v>F</v>
      </c>
      <c r="Y178" s="442"/>
    </row>
    <row r="179" spans="5:25" x14ac:dyDescent="0.25">
      <c r="E179" s="139">
        <f>'Fy1 mål alla nivåer'!CO34</f>
        <v>0</v>
      </c>
      <c r="F179" s="139">
        <f>'Fy1 mål alla nivåer'!CP34</f>
        <v>0</v>
      </c>
      <c r="G179" s="139">
        <f>'Fy1 mål alla nivåer'!CQ34</f>
        <v>0</v>
      </c>
      <c r="H179" s="139">
        <f>'Fy1 mål alla nivåer'!CR34</f>
        <v>0</v>
      </c>
      <c r="I179" s="139">
        <f>'Fy1 mål alla nivåer'!CS34</f>
        <v>0</v>
      </c>
      <c r="J179" s="443"/>
      <c r="K179" s="444"/>
      <c r="S179" s="139">
        <f>'Fy1 mål alla nivåer'!CO35</f>
        <v>0</v>
      </c>
      <c r="T179" s="139">
        <f>'Fy1 mål alla nivåer'!CP35</f>
        <v>0</v>
      </c>
      <c r="U179" s="139">
        <f>'Fy1 mål alla nivåer'!CQ35</f>
        <v>0</v>
      </c>
      <c r="V179" s="139">
        <f>'Fy1 mål alla nivåer'!CR35</f>
        <v>0</v>
      </c>
      <c r="W179" s="139">
        <f>'Fy1 mål alla nivåer'!CS35</f>
        <v>0</v>
      </c>
      <c r="X179" s="443"/>
      <c r="Y179" s="444"/>
    </row>
    <row r="197" spans="5:25" x14ac:dyDescent="0.25">
      <c r="E197" s="162" t="s">
        <v>54</v>
      </c>
      <c r="F197" s="162" t="s">
        <v>219</v>
      </c>
      <c r="G197" s="162" t="s">
        <v>4</v>
      </c>
      <c r="H197" s="162" t="s">
        <v>220</v>
      </c>
      <c r="I197" s="162" t="s">
        <v>73</v>
      </c>
      <c r="J197" s="162" t="s">
        <v>221</v>
      </c>
      <c r="T197" s="162" t="s">
        <v>54</v>
      </c>
      <c r="U197" s="162" t="s">
        <v>219</v>
      </c>
      <c r="V197" s="162" t="s">
        <v>4</v>
      </c>
      <c r="W197" s="162" t="s">
        <v>220</v>
      </c>
      <c r="X197" s="162" t="s">
        <v>73</v>
      </c>
      <c r="Y197" s="162" t="s">
        <v>221</v>
      </c>
    </row>
    <row r="198" spans="5:25" x14ac:dyDescent="0.25">
      <c r="E198" s="163">
        <f>'Fy1 mål alla nivåer'!CO34</f>
        <v>0</v>
      </c>
      <c r="F198" s="163">
        <f>'Fy1 mål alla nivåer'!EH34</f>
        <v>0</v>
      </c>
      <c r="G198" s="163">
        <f>'Fy1 mål alla nivåer'!EI34</f>
        <v>0</v>
      </c>
      <c r="H198" s="163">
        <f>'Fy1 mål alla nivåer'!EJ34</f>
        <v>0</v>
      </c>
      <c r="I198" s="163">
        <f>'Fy1 mål alla nivåer'!EK34</f>
        <v>0</v>
      </c>
      <c r="J198" s="163">
        <f>'Fy1 mål alla nivåer'!EL34</f>
        <v>0</v>
      </c>
      <c r="T198" s="163">
        <f>'Fy1 mål alla nivåer'!CO35</f>
        <v>0</v>
      </c>
      <c r="U198" s="163">
        <f>'Fy1 mål alla nivåer'!EH35</f>
        <v>0</v>
      </c>
      <c r="V198" s="163">
        <f>'Fy1 mål alla nivåer'!EI35</f>
        <v>0</v>
      </c>
      <c r="W198" s="163">
        <f>'Fy1 mål alla nivåer'!EJ35</f>
        <v>0</v>
      </c>
      <c r="X198" s="163">
        <f>'Fy1 mål alla nivåer'!EK35</f>
        <v>0</v>
      </c>
      <c r="Y198" s="163">
        <f>'Fy1 mål alla nivåer'!EL35</f>
        <v>0</v>
      </c>
    </row>
    <row r="219" spans="5:25" ht="15" customHeight="1" x14ac:dyDescent="0.25"/>
    <row r="220" spans="5:25" ht="15" customHeight="1" x14ac:dyDescent="0.25"/>
    <row r="221" spans="5:25" ht="15" customHeight="1" x14ac:dyDescent="0.45">
      <c r="E221" s="159"/>
      <c r="F221" s="159"/>
      <c r="G221" s="159"/>
      <c r="H221" s="160"/>
      <c r="I221" s="159"/>
      <c r="J221" s="161"/>
      <c r="K221" s="161"/>
      <c r="S221" s="159"/>
      <c r="T221" s="159"/>
      <c r="U221" s="159"/>
      <c r="V221" s="160"/>
      <c r="W221" s="159"/>
      <c r="X221" s="161"/>
      <c r="Y221" s="161"/>
    </row>
    <row r="222" spans="5:25" ht="15" customHeight="1" x14ac:dyDescent="0.45">
      <c r="E222" s="159"/>
      <c r="F222" s="159"/>
      <c r="G222" s="159"/>
      <c r="H222" s="160"/>
      <c r="I222" s="159"/>
      <c r="J222" s="161"/>
      <c r="K222" s="161"/>
      <c r="S222" s="159"/>
      <c r="T222" s="159"/>
      <c r="U222" s="159"/>
      <c r="V222" s="160"/>
      <c r="W222" s="159"/>
      <c r="X222" s="161"/>
      <c r="Y222" s="161"/>
    </row>
    <row r="223" spans="5:25" ht="15" customHeight="1" x14ac:dyDescent="0.45">
      <c r="E223" s="159"/>
      <c r="F223" s="159"/>
      <c r="G223" s="159"/>
      <c r="H223" s="160"/>
      <c r="I223" s="159"/>
      <c r="J223" s="161"/>
      <c r="K223" s="161"/>
      <c r="S223" s="159"/>
      <c r="T223" s="159"/>
      <c r="U223" s="159"/>
      <c r="V223" s="160"/>
      <c r="W223" s="159"/>
      <c r="X223" s="161"/>
      <c r="Y223" s="161"/>
    </row>
    <row r="224" spans="5:25" ht="15" customHeight="1" x14ac:dyDescent="0.45">
      <c r="E224" s="159"/>
      <c r="F224" s="159"/>
      <c r="G224" s="159"/>
      <c r="H224" s="160"/>
      <c r="I224" s="159"/>
      <c r="J224" s="161"/>
      <c r="K224" s="161"/>
      <c r="S224" s="159"/>
      <c r="T224" s="159"/>
      <c r="U224" s="159"/>
      <c r="V224" s="160"/>
      <c r="W224" s="159"/>
      <c r="X224" s="161"/>
      <c r="Y224" s="161"/>
    </row>
    <row r="225" spans="5:25" ht="15" customHeight="1" x14ac:dyDescent="0.45">
      <c r="E225" s="159"/>
      <c r="F225" s="159"/>
      <c r="G225" s="159"/>
      <c r="H225" s="160"/>
      <c r="I225" s="159"/>
      <c r="J225" s="161"/>
      <c r="K225" s="161"/>
      <c r="S225" s="159"/>
      <c r="T225" s="159"/>
      <c r="U225" s="159"/>
      <c r="V225" s="160"/>
      <c r="W225" s="159"/>
      <c r="X225" s="161"/>
      <c r="Y225" s="161"/>
    </row>
    <row r="226" spans="5:25" ht="15" customHeight="1" x14ac:dyDescent="0.45">
      <c r="E226" s="159"/>
      <c r="F226" s="159"/>
      <c r="G226" s="159"/>
      <c r="H226" s="160"/>
      <c r="I226" s="159"/>
      <c r="J226" s="161"/>
      <c r="K226" s="161"/>
      <c r="S226" s="159"/>
      <c r="T226" s="159"/>
      <c r="U226" s="159"/>
      <c r="V226" s="160"/>
      <c r="W226" s="159"/>
      <c r="X226" s="161"/>
      <c r="Y226" s="161"/>
    </row>
    <row r="227" spans="5:25" ht="15" customHeight="1" x14ac:dyDescent="0.45">
      <c r="E227" s="159"/>
      <c r="F227" s="159"/>
      <c r="G227" s="159"/>
      <c r="H227" s="160"/>
      <c r="I227" s="159"/>
      <c r="J227" s="161"/>
      <c r="K227" s="161"/>
      <c r="S227" s="159"/>
      <c r="T227" s="159"/>
      <c r="U227" s="159"/>
      <c r="V227" s="160"/>
      <c r="W227" s="159"/>
      <c r="X227" s="161"/>
      <c r="Y227" s="161"/>
    </row>
    <row r="228" spans="5:25" ht="15" customHeight="1" x14ac:dyDescent="0.25">
      <c r="E228" s="157" t="s">
        <v>54</v>
      </c>
      <c r="F228" s="157" t="s">
        <v>4</v>
      </c>
      <c r="G228" s="157" t="s">
        <v>5</v>
      </c>
      <c r="H228" s="157" t="s">
        <v>6</v>
      </c>
      <c r="I228" s="157" t="s">
        <v>204</v>
      </c>
      <c r="J228" s="441" t="str">
        <f>'Fy1 mål alla nivåer'!CT36</f>
        <v>F</v>
      </c>
      <c r="K228" s="442"/>
      <c r="S228" s="157" t="s">
        <v>54</v>
      </c>
      <c r="T228" s="157" t="s">
        <v>4</v>
      </c>
      <c r="U228" s="157" t="s">
        <v>5</v>
      </c>
      <c r="V228" s="157" t="s">
        <v>6</v>
      </c>
      <c r="W228" s="157" t="s">
        <v>204</v>
      </c>
      <c r="X228" s="441" t="str">
        <f>'Fy1 mål alla nivåer'!CT36</f>
        <v>F</v>
      </c>
      <c r="Y228" s="442"/>
    </row>
    <row r="229" spans="5:25" ht="15" customHeight="1" x14ac:dyDescent="0.25">
      <c r="E229" s="139">
        <f>'Fy1 mål alla nivåer'!CO36</f>
        <v>0</v>
      </c>
      <c r="F229" s="139">
        <f>'Fy1 mål alla nivåer'!CP36</f>
        <v>0</v>
      </c>
      <c r="G229" s="139">
        <f>'Fy1 mål alla nivåer'!CQ36</f>
        <v>0</v>
      </c>
      <c r="H229" s="139">
        <f>'Fy1 mål alla nivåer'!CR36</f>
        <v>0</v>
      </c>
      <c r="I229" s="139">
        <f>'Fy1 mål alla nivåer'!CS36</f>
        <v>0</v>
      </c>
      <c r="J229" s="443"/>
      <c r="K229" s="444"/>
      <c r="S229" s="139">
        <f>'Fy1 mål alla nivåer'!CO37</f>
        <v>0</v>
      </c>
      <c r="T229" s="139">
        <f>'Fy1 mål alla nivåer'!CP37</f>
        <v>0</v>
      </c>
      <c r="U229" s="139">
        <f>'Fy1 mål alla nivåer'!CQ37</f>
        <v>0</v>
      </c>
      <c r="V229" s="139">
        <f>'Fy1 mål alla nivåer'!CR37</f>
        <v>0</v>
      </c>
      <c r="W229" s="139">
        <f>'Fy1 mål alla nivåer'!CS37</f>
        <v>0</v>
      </c>
      <c r="X229" s="443"/>
      <c r="Y229" s="444"/>
    </row>
    <row r="230" spans="5:25" ht="15" customHeight="1" x14ac:dyDescent="0.25"/>
    <row r="231" spans="5:25" ht="15" customHeight="1" x14ac:dyDescent="0.25"/>
    <row r="232" spans="5:25" ht="15" customHeight="1" x14ac:dyDescent="0.45">
      <c r="E232" s="159"/>
      <c r="F232" s="159"/>
      <c r="G232" s="159"/>
      <c r="H232" s="160"/>
      <c r="I232" s="159"/>
      <c r="J232" s="161"/>
      <c r="K232" s="161"/>
      <c r="S232" s="159"/>
      <c r="T232" s="159"/>
      <c r="U232" s="159"/>
      <c r="V232" s="160"/>
      <c r="W232" s="159"/>
      <c r="X232" s="161"/>
      <c r="Y232" s="161"/>
    </row>
    <row r="233" spans="5:25" ht="15" customHeight="1" x14ac:dyDescent="0.45">
      <c r="E233" s="159"/>
      <c r="F233" s="159"/>
      <c r="G233" s="159"/>
      <c r="H233" s="160"/>
      <c r="I233" s="159"/>
      <c r="J233" s="161"/>
      <c r="K233" s="161"/>
      <c r="S233" s="159"/>
      <c r="T233" s="159"/>
      <c r="U233" s="159"/>
      <c r="V233" s="160"/>
      <c r="W233" s="159"/>
      <c r="X233" s="161"/>
      <c r="Y233" s="161"/>
    </row>
    <row r="234" spans="5:25" ht="15" customHeight="1" x14ac:dyDescent="0.45">
      <c r="E234" s="159"/>
      <c r="F234" s="159"/>
      <c r="G234" s="159"/>
      <c r="H234" s="160"/>
      <c r="I234" s="159"/>
      <c r="J234" s="161"/>
      <c r="K234" s="161"/>
      <c r="S234" s="159"/>
      <c r="T234" s="159"/>
      <c r="U234" s="159"/>
      <c r="V234" s="160"/>
      <c r="W234" s="159"/>
      <c r="X234" s="161"/>
      <c r="Y234" s="161"/>
    </row>
    <row r="235" spans="5:25" ht="15" customHeight="1" x14ac:dyDescent="0.45">
      <c r="E235" s="159"/>
      <c r="F235" s="159"/>
      <c r="G235" s="159"/>
      <c r="H235" s="160"/>
      <c r="I235" s="159"/>
      <c r="J235" s="161"/>
      <c r="K235" s="161"/>
      <c r="S235" s="159"/>
      <c r="T235" s="159"/>
      <c r="U235" s="159"/>
      <c r="V235" s="160"/>
      <c r="W235" s="159"/>
      <c r="X235" s="161"/>
      <c r="Y235" s="161"/>
    </row>
    <row r="236" spans="5:25" ht="15" customHeight="1" x14ac:dyDescent="0.45">
      <c r="E236" s="159"/>
      <c r="F236" s="159"/>
      <c r="G236" s="159"/>
      <c r="H236" s="160"/>
      <c r="I236" s="159"/>
      <c r="J236" s="161"/>
      <c r="K236" s="161"/>
      <c r="S236" s="159"/>
      <c r="T236" s="159"/>
      <c r="U236" s="159"/>
      <c r="V236" s="160"/>
      <c r="W236" s="159"/>
      <c r="X236" s="161"/>
      <c r="Y236" s="161"/>
    </row>
    <row r="237" spans="5:25" ht="15" customHeight="1" x14ac:dyDescent="0.45">
      <c r="E237" s="159"/>
      <c r="F237" s="159"/>
      <c r="G237" s="159"/>
      <c r="H237" s="160"/>
      <c r="I237" s="159"/>
      <c r="J237" s="161"/>
      <c r="K237" s="161"/>
      <c r="S237" s="159"/>
      <c r="T237" s="159"/>
      <c r="U237" s="159"/>
      <c r="V237" s="160"/>
      <c r="W237" s="159"/>
      <c r="X237" s="161"/>
      <c r="Y237" s="161"/>
    </row>
    <row r="238" spans="5:25" ht="15" customHeight="1" x14ac:dyDescent="0.45">
      <c r="E238" s="159"/>
      <c r="F238" s="159"/>
      <c r="G238" s="159"/>
      <c r="H238" s="160"/>
      <c r="I238" s="159"/>
      <c r="J238" s="161"/>
      <c r="K238" s="161"/>
      <c r="S238" s="159"/>
      <c r="T238" s="159"/>
      <c r="U238" s="159"/>
      <c r="V238" s="160"/>
      <c r="W238" s="159"/>
      <c r="X238" s="161"/>
      <c r="Y238" s="161"/>
    </row>
    <row r="239" spans="5:25" ht="15" customHeight="1" x14ac:dyDescent="0.45">
      <c r="E239" s="159"/>
      <c r="F239" s="159"/>
      <c r="G239" s="159"/>
      <c r="H239" s="160"/>
      <c r="I239" s="159"/>
      <c r="J239" s="161"/>
      <c r="K239" s="161"/>
      <c r="S239" s="159"/>
      <c r="T239" s="159"/>
      <c r="U239" s="159"/>
      <c r="V239" s="160"/>
      <c r="W239" s="159"/>
      <c r="X239" s="161"/>
      <c r="Y239" s="161"/>
    </row>
    <row r="240" spans="5:25" ht="15" customHeight="1" x14ac:dyDescent="0.45">
      <c r="E240" s="159"/>
      <c r="F240" s="159"/>
      <c r="G240" s="159"/>
      <c r="H240" s="160"/>
      <c r="I240" s="159"/>
      <c r="J240" s="161"/>
      <c r="K240" s="161"/>
      <c r="S240" s="159"/>
      <c r="T240" s="159"/>
      <c r="U240" s="159"/>
      <c r="V240" s="160"/>
      <c r="W240" s="159"/>
      <c r="X240" s="161"/>
      <c r="Y240" s="161"/>
    </row>
    <row r="241" spans="5:25" ht="15" customHeight="1" x14ac:dyDescent="0.45">
      <c r="E241" s="159"/>
      <c r="F241" s="159"/>
      <c r="G241" s="159"/>
      <c r="H241" s="160"/>
      <c r="I241" s="159"/>
      <c r="J241" s="161"/>
      <c r="K241" s="161"/>
      <c r="S241" s="159"/>
      <c r="T241" s="159"/>
      <c r="U241" s="159"/>
      <c r="V241" s="160"/>
      <c r="W241" s="159"/>
      <c r="X241" s="161"/>
      <c r="Y241" s="161"/>
    </row>
    <row r="242" spans="5:25" ht="15" customHeight="1" x14ac:dyDescent="0.45">
      <c r="E242" s="159"/>
      <c r="F242" s="159"/>
      <c r="G242" s="159"/>
      <c r="H242" s="160"/>
      <c r="I242" s="159"/>
      <c r="J242" s="161"/>
      <c r="K242" s="161"/>
      <c r="S242" s="159"/>
      <c r="T242" s="159"/>
      <c r="U242" s="159"/>
      <c r="V242" s="160"/>
      <c r="W242" s="159"/>
      <c r="X242" s="161"/>
      <c r="Y242" s="161"/>
    </row>
    <row r="243" spans="5:25" ht="15" customHeight="1" x14ac:dyDescent="0.45">
      <c r="E243" s="159"/>
      <c r="F243" s="159"/>
      <c r="G243" s="159"/>
      <c r="H243" s="160"/>
      <c r="I243" s="159"/>
      <c r="J243" s="161"/>
      <c r="K243" s="161"/>
      <c r="S243" s="159"/>
      <c r="T243" s="159"/>
      <c r="U243" s="159"/>
      <c r="V243" s="160"/>
      <c r="W243" s="159"/>
      <c r="X243" s="161"/>
      <c r="Y243" s="161"/>
    </row>
    <row r="244" spans="5:25" ht="15" customHeight="1" x14ac:dyDescent="0.45">
      <c r="E244" s="159"/>
      <c r="F244" s="159"/>
      <c r="G244" s="159"/>
      <c r="H244" s="160"/>
      <c r="I244" s="159"/>
      <c r="J244" s="161"/>
      <c r="K244" s="161"/>
      <c r="S244" s="159"/>
      <c r="T244" s="159"/>
      <c r="U244" s="159"/>
      <c r="V244" s="160"/>
      <c r="W244" s="159"/>
      <c r="X244" s="161"/>
      <c r="Y244" s="161"/>
    </row>
    <row r="245" spans="5:25" ht="15" customHeight="1" x14ac:dyDescent="0.45">
      <c r="E245" s="159"/>
      <c r="F245" s="159"/>
      <c r="G245" s="159"/>
      <c r="H245" s="160"/>
      <c r="I245" s="159"/>
      <c r="J245" s="161"/>
      <c r="K245" s="161"/>
      <c r="S245" s="159"/>
      <c r="T245" s="159"/>
      <c r="U245" s="159"/>
      <c r="V245" s="160"/>
      <c r="W245" s="159"/>
      <c r="X245" s="161"/>
      <c r="Y245" s="161"/>
    </row>
    <row r="246" spans="5:25" ht="15" customHeight="1" x14ac:dyDescent="0.45">
      <c r="E246" s="159"/>
      <c r="F246" s="159"/>
      <c r="G246" s="159"/>
      <c r="H246" s="160"/>
      <c r="I246" s="159"/>
      <c r="J246" s="161"/>
      <c r="K246" s="161"/>
      <c r="S246" s="159"/>
      <c r="T246" s="159"/>
      <c r="U246" s="159"/>
      <c r="V246" s="160"/>
      <c r="W246" s="159"/>
      <c r="X246" s="161"/>
      <c r="Y246" s="161"/>
    </row>
    <row r="247" spans="5:25" ht="15" customHeight="1" x14ac:dyDescent="0.45">
      <c r="E247" s="162" t="s">
        <v>54</v>
      </c>
      <c r="F247" s="162" t="s">
        <v>219</v>
      </c>
      <c r="G247" s="162" t="s">
        <v>4</v>
      </c>
      <c r="H247" s="162" t="s">
        <v>220</v>
      </c>
      <c r="I247" s="162" t="s">
        <v>73</v>
      </c>
      <c r="J247" s="162" t="s">
        <v>221</v>
      </c>
      <c r="K247" s="161"/>
      <c r="S247" s="162" t="s">
        <v>54</v>
      </c>
      <c r="T247" s="162" t="s">
        <v>219</v>
      </c>
      <c r="U247" s="162" t="s">
        <v>4</v>
      </c>
      <c r="V247" s="162" t="s">
        <v>220</v>
      </c>
      <c r="W247" s="162" t="s">
        <v>73</v>
      </c>
      <c r="X247" s="162" t="s">
        <v>221</v>
      </c>
      <c r="Y247" s="161"/>
    </row>
    <row r="248" spans="5:25" ht="15" customHeight="1" x14ac:dyDescent="0.45">
      <c r="E248" s="163">
        <f>'Fy1 mål alla nivåer'!CO36</f>
        <v>0</v>
      </c>
      <c r="F248" s="163">
        <f>'Fy1 mål alla nivåer'!EH36</f>
        <v>0</v>
      </c>
      <c r="G248" s="163">
        <f>'Fy1 mål alla nivåer'!EI36</f>
        <v>0</v>
      </c>
      <c r="H248" s="163">
        <f>'Fy1 mål alla nivåer'!EJ36</f>
        <v>0</v>
      </c>
      <c r="I248" s="163">
        <f>'Fy1 mål alla nivåer'!EK36</f>
        <v>0</v>
      </c>
      <c r="J248" s="163">
        <f>'Fy1 mål alla nivåer'!EL36</f>
        <v>0</v>
      </c>
      <c r="K248" s="161"/>
      <c r="S248" s="163">
        <f>'Fy1 mål alla nivåer'!CO37</f>
        <v>0</v>
      </c>
      <c r="T248" s="163">
        <f>'Fy1 mål alla nivåer'!EH37</f>
        <v>0</v>
      </c>
      <c r="U248" s="163">
        <f>'Fy1 mål alla nivåer'!EI37</f>
        <v>0</v>
      </c>
      <c r="V248" s="163">
        <f>'Fy1 mål alla nivåer'!EJ37</f>
        <v>0</v>
      </c>
      <c r="W248" s="163">
        <f>'Fy1 mål alla nivåer'!EK37</f>
        <v>0</v>
      </c>
      <c r="X248" s="163">
        <f>'Fy1 mål alla nivåer'!EL37</f>
        <v>0</v>
      </c>
      <c r="Y248" s="161"/>
    </row>
    <row r="249" spans="5:25" ht="15" customHeight="1" x14ac:dyDescent="0.45">
      <c r="E249" s="159"/>
      <c r="F249" s="159"/>
      <c r="G249" s="159"/>
      <c r="H249" s="160"/>
      <c r="I249" s="159"/>
      <c r="J249" s="161"/>
      <c r="K249" s="161"/>
      <c r="S249" s="159"/>
      <c r="T249" s="159"/>
      <c r="U249" s="159"/>
      <c r="V249" s="160"/>
      <c r="W249" s="159"/>
      <c r="X249" s="161"/>
      <c r="Y249" s="161"/>
    </row>
    <row r="269" spans="17:17" x14ac:dyDescent="0.25">
      <c r="Q269"/>
    </row>
    <row r="270" spans="17:17" x14ac:dyDescent="0.25">
      <c r="Q270"/>
    </row>
    <row r="278" spans="5:25" x14ac:dyDescent="0.25">
      <c r="E278" s="157" t="s">
        <v>54</v>
      </c>
      <c r="F278" s="157" t="s">
        <v>4</v>
      </c>
      <c r="G278" s="157" t="s">
        <v>5</v>
      </c>
      <c r="H278" s="157" t="s">
        <v>6</v>
      </c>
      <c r="I278" s="157" t="s">
        <v>204</v>
      </c>
      <c r="J278" s="441" t="str">
        <f>'Fy1 mål alla nivåer'!CT38</f>
        <v>F</v>
      </c>
      <c r="K278" s="442"/>
      <c r="S278" s="157" t="s">
        <v>54</v>
      </c>
      <c r="T278" s="157" t="s">
        <v>4</v>
      </c>
      <c r="U278" s="157" t="s">
        <v>5</v>
      </c>
      <c r="V278" s="157" t="s">
        <v>6</v>
      </c>
      <c r="W278" s="157" t="s">
        <v>204</v>
      </c>
      <c r="X278" s="441" t="str">
        <f>'Fy1 mål alla nivåer'!CT39</f>
        <v>F</v>
      </c>
      <c r="Y278" s="442"/>
    </row>
    <row r="279" spans="5:25" x14ac:dyDescent="0.25">
      <c r="E279" s="139">
        <f>'Fy1 mål alla nivåer'!CO38</f>
        <v>0</v>
      </c>
      <c r="F279" s="139">
        <f>'Fy1 mål alla nivåer'!CP38</f>
        <v>0</v>
      </c>
      <c r="G279" s="139">
        <f>'Fy1 mål alla nivåer'!CQ38</f>
        <v>0</v>
      </c>
      <c r="H279" s="139">
        <f>'Fy1 mål alla nivåer'!CR38</f>
        <v>0</v>
      </c>
      <c r="I279" s="139">
        <f>'Fy1 mål alla nivåer'!CS38</f>
        <v>0</v>
      </c>
      <c r="J279" s="443"/>
      <c r="K279" s="444"/>
      <c r="S279" s="139">
        <f>'Fy1 mål alla nivåer'!CO39</f>
        <v>0</v>
      </c>
      <c r="T279" s="139">
        <f>'Fy1 mål alla nivåer'!CP39</f>
        <v>0</v>
      </c>
      <c r="U279" s="139">
        <f>'Fy1 mål alla nivåer'!CQ39</f>
        <v>0</v>
      </c>
      <c r="V279" s="139">
        <f>'Fy1 mål alla nivåer'!CR39</f>
        <v>0</v>
      </c>
      <c r="W279" s="139">
        <f>'Fy1 mål alla nivåer'!CS39</f>
        <v>0</v>
      </c>
      <c r="X279" s="443"/>
      <c r="Y279" s="444"/>
    </row>
    <row r="297" spans="5:25" x14ac:dyDescent="0.25">
      <c r="E297" s="162" t="s">
        <v>54</v>
      </c>
      <c r="F297" s="162" t="s">
        <v>219</v>
      </c>
      <c r="G297" s="162" t="s">
        <v>4</v>
      </c>
      <c r="H297" s="162" t="s">
        <v>220</v>
      </c>
      <c r="I297" s="162" t="s">
        <v>73</v>
      </c>
      <c r="J297" s="162" t="s">
        <v>221</v>
      </c>
      <c r="T297" s="162" t="s">
        <v>54</v>
      </c>
      <c r="U297" s="162" t="s">
        <v>219</v>
      </c>
      <c r="V297" s="162" t="s">
        <v>4</v>
      </c>
      <c r="W297" s="162" t="s">
        <v>220</v>
      </c>
      <c r="X297" s="162" t="s">
        <v>73</v>
      </c>
      <c r="Y297" s="162" t="s">
        <v>221</v>
      </c>
    </row>
    <row r="298" spans="5:25" x14ac:dyDescent="0.25">
      <c r="E298" s="163">
        <f>'Fy1 mål alla nivåer'!CO38</f>
        <v>0</v>
      </c>
      <c r="F298" s="163">
        <f>'Fy1 mål alla nivåer'!EH38</f>
        <v>0</v>
      </c>
      <c r="G298" s="163">
        <f>'Fy1 mål alla nivåer'!EI38</f>
        <v>0</v>
      </c>
      <c r="H298" s="163">
        <f>'Fy1 mål alla nivåer'!EJ38</f>
        <v>0</v>
      </c>
      <c r="I298" s="163">
        <f>'Fy1 mål alla nivåer'!EK38</f>
        <v>0</v>
      </c>
      <c r="J298" s="163">
        <f>'Fy1 mål alla nivåer'!EL38</f>
        <v>0</v>
      </c>
      <c r="T298" s="163">
        <f>'Fy1 mål alla nivåer'!CO39</f>
        <v>0</v>
      </c>
      <c r="U298" s="163">
        <f>'Fy1 mål alla nivåer'!EH39</f>
        <v>0</v>
      </c>
      <c r="V298" s="163">
        <f>'Fy1 mål alla nivåer'!EI39</f>
        <v>0</v>
      </c>
      <c r="W298" s="163">
        <f>'Fy1 mål alla nivåer'!EJ39</f>
        <v>0</v>
      </c>
      <c r="X298" s="163">
        <f>'Fy1 mål alla nivåer'!EK39</f>
        <v>0</v>
      </c>
      <c r="Y298" s="163">
        <f>'Fy1 mål alla nivåer'!EL39</f>
        <v>0</v>
      </c>
    </row>
    <row r="319" spans="17:17" x14ac:dyDescent="0.25">
      <c r="Q319"/>
    </row>
    <row r="320" spans="17:17" x14ac:dyDescent="0.25">
      <c r="Q320"/>
    </row>
    <row r="328" spans="5:25" x14ac:dyDescent="0.25">
      <c r="E328" s="157" t="s">
        <v>54</v>
      </c>
      <c r="F328" s="157" t="s">
        <v>4</v>
      </c>
      <c r="G328" s="157" t="s">
        <v>5</v>
      </c>
      <c r="H328" s="157" t="s">
        <v>6</v>
      </c>
      <c r="I328" s="157" t="s">
        <v>204</v>
      </c>
      <c r="J328" s="441" t="str">
        <f>'Fy1 mål alla nivåer'!CT40</f>
        <v>F</v>
      </c>
      <c r="K328" s="442"/>
      <c r="S328" s="157" t="s">
        <v>54</v>
      </c>
      <c r="T328" s="157" t="s">
        <v>4</v>
      </c>
      <c r="U328" s="157" t="s">
        <v>5</v>
      </c>
      <c r="V328" s="157" t="s">
        <v>6</v>
      </c>
      <c r="W328" s="157" t="s">
        <v>204</v>
      </c>
      <c r="X328" s="441" t="str">
        <f>'Fy1 mål alla nivåer'!CT41</f>
        <v>F</v>
      </c>
      <c r="Y328" s="442"/>
    </row>
    <row r="329" spans="5:25" x14ac:dyDescent="0.25">
      <c r="E329" s="139">
        <f>'Fy1 mål alla nivåer'!CO40</f>
        <v>0</v>
      </c>
      <c r="F329" s="139">
        <f>'Fy1 mål alla nivåer'!CP40</f>
        <v>0</v>
      </c>
      <c r="G329" s="139">
        <f>'Fy1 mål alla nivåer'!CQ40</f>
        <v>0</v>
      </c>
      <c r="H329" s="139">
        <f>'Fy1 mål alla nivåer'!CR40</f>
        <v>0</v>
      </c>
      <c r="I329" s="139">
        <f>'Fy1 mål alla nivåer'!CS40</f>
        <v>0</v>
      </c>
      <c r="J329" s="443"/>
      <c r="K329" s="444"/>
      <c r="S329" s="139">
        <f>'Fy1 mål alla nivåer'!CO41</f>
        <v>0</v>
      </c>
      <c r="T329" s="139">
        <f>'Fy1 mål alla nivåer'!CP41</f>
        <v>0</v>
      </c>
      <c r="U329" s="139">
        <f>'Fy1 mål alla nivåer'!CQ41</f>
        <v>0</v>
      </c>
      <c r="V329" s="139">
        <f>'Fy1 mål alla nivåer'!CR41</f>
        <v>0</v>
      </c>
      <c r="W329" s="139">
        <f>'Fy1 mål alla nivåer'!CS41</f>
        <v>0</v>
      </c>
      <c r="X329" s="443"/>
      <c r="Y329" s="444"/>
    </row>
    <row r="347" spans="5:24" x14ac:dyDescent="0.25">
      <c r="E347" s="162" t="s">
        <v>54</v>
      </c>
      <c r="F347" s="162" t="s">
        <v>219</v>
      </c>
      <c r="G347" s="162" t="s">
        <v>4</v>
      </c>
      <c r="H347" s="162" t="s">
        <v>220</v>
      </c>
      <c r="I347" s="162" t="s">
        <v>73</v>
      </c>
      <c r="J347" s="162" t="s">
        <v>221</v>
      </c>
      <c r="S347" s="162" t="s">
        <v>54</v>
      </c>
      <c r="T347" s="162" t="s">
        <v>219</v>
      </c>
      <c r="U347" s="162" t="s">
        <v>4</v>
      </c>
      <c r="V347" s="162" t="s">
        <v>220</v>
      </c>
      <c r="W347" s="162" t="s">
        <v>73</v>
      </c>
      <c r="X347" s="162" t="s">
        <v>221</v>
      </c>
    </row>
    <row r="348" spans="5:24" x14ac:dyDescent="0.25">
      <c r="E348" s="163">
        <f>'Fy1 mål alla nivåer'!CO40</f>
        <v>0</v>
      </c>
      <c r="F348" s="163">
        <f>'Fy1 mål alla nivåer'!EH40</f>
        <v>0</v>
      </c>
      <c r="G348" s="163">
        <f>'Fy1 mål alla nivåer'!EI40</f>
        <v>0</v>
      </c>
      <c r="H348" s="163">
        <f>'Fy1 mål alla nivåer'!EJ40</f>
        <v>0</v>
      </c>
      <c r="I348" s="163">
        <f>'Fy1 mål alla nivåer'!EK40</f>
        <v>0</v>
      </c>
      <c r="J348" s="163">
        <f>'Fy1 mål alla nivåer'!EL40</f>
        <v>0</v>
      </c>
      <c r="S348" s="163">
        <f>'Fy1 mål alla nivåer'!CO41</f>
        <v>0</v>
      </c>
      <c r="T348" s="163">
        <f>'Fy1 mål alla nivåer'!EH41</f>
        <v>0</v>
      </c>
      <c r="U348" s="163">
        <f>'Fy1 mål alla nivåer'!EI41</f>
        <v>0</v>
      </c>
      <c r="V348" s="163">
        <f>'Fy1 mål alla nivåer'!EJ41</f>
        <v>0</v>
      </c>
      <c r="W348" s="163">
        <f>'Fy1 mål alla nivåer'!EK41</f>
        <v>0</v>
      </c>
      <c r="X348" s="163">
        <f>'Fy1 mål alla nivåer'!EL41</f>
        <v>0</v>
      </c>
    </row>
    <row r="369" spans="5:25" ht="15" customHeight="1" x14ac:dyDescent="0.25"/>
    <row r="370" spans="5:25" ht="15" customHeight="1" x14ac:dyDescent="0.25"/>
    <row r="378" spans="5:25" x14ac:dyDescent="0.25">
      <c r="E378" s="157" t="s">
        <v>54</v>
      </c>
      <c r="F378" s="157" t="s">
        <v>4</v>
      </c>
      <c r="G378" s="157" t="s">
        <v>5</v>
      </c>
      <c r="H378" s="157" t="s">
        <v>6</v>
      </c>
      <c r="I378" s="157" t="s">
        <v>204</v>
      </c>
      <c r="J378" s="441" t="str">
        <f>'Fy1 mål alla nivåer'!CT42</f>
        <v>F</v>
      </c>
      <c r="K378" s="442"/>
      <c r="S378" s="157" t="s">
        <v>54</v>
      </c>
      <c r="T378" s="157" t="s">
        <v>4</v>
      </c>
      <c r="U378" s="157" t="s">
        <v>5</v>
      </c>
      <c r="V378" s="157" t="s">
        <v>6</v>
      </c>
      <c r="W378" s="157" t="s">
        <v>204</v>
      </c>
      <c r="X378" s="441" t="str">
        <f>'Fy1 mål alla nivåer'!CT43</f>
        <v>F</v>
      </c>
      <c r="Y378" s="442"/>
    </row>
    <row r="379" spans="5:25" x14ac:dyDescent="0.25">
      <c r="E379" s="139">
        <f>'Fy1 mål alla nivåer'!CO42</f>
        <v>0</v>
      </c>
      <c r="F379" s="139">
        <f>'Fy1 mål alla nivåer'!CP42</f>
        <v>0</v>
      </c>
      <c r="G379" s="139">
        <f>'Fy1 mål alla nivåer'!CQ42</f>
        <v>0</v>
      </c>
      <c r="H379" s="139">
        <f>'Fy1 mål alla nivåer'!CR42</f>
        <v>0</v>
      </c>
      <c r="I379" s="139">
        <f>'Fy1 mål alla nivåer'!CS42</f>
        <v>0</v>
      </c>
      <c r="J379" s="443"/>
      <c r="K379" s="444"/>
      <c r="S379" s="139">
        <f>'Fy1 mål alla nivåer'!CO43</f>
        <v>0</v>
      </c>
      <c r="T379" s="139">
        <f>'Fy1 mål alla nivåer'!CP43</f>
        <v>0</v>
      </c>
      <c r="U379" s="139">
        <f>'Fy1 mål alla nivåer'!CQ43</f>
        <v>0</v>
      </c>
      <c r="V379" s="139">
        <f>'Fy1 mål alla nivåer'!CR43</f>
        <v>0</v>
      </c>
      <c r="W379" s="139">
        <f>'Fy1 mål alla nivåer'!CS43</f>
        <v>0</v>
      </c>
      <c r="X379" s="443"/>
      <c r="Y379" s="444"/>
    </row>
    <row r="381" spans="5:25" x14ac:dyDescent="0.25">
      <c r="Q381" s="140">
        <v>1</v>
      </c>
    </row>
    <row r="397" spans="5:24" x14ac:dyDescent="0.25">
      <c r="E397" s="162" t="s">
        <v>54</v>
      </c>
      <c r="F397" s="162" t="s">
        <v>219</v>
      </c>
      <c r="G397" s="162" t="s">
        <v>4</v>
      </c>
      <c r="H397" s="162" t="s">
        <v>220</v>
      </c>
      <c r="I397" s="162" t="s">
        <v>73</v>
      </c>
      <c r="J397" s="162" t="s">
        <v>221</v>
      </c>
      <c r="S397" s="162" t="s">
        <v>54</v>
      </c>
      <c r="T397" s="162" t="s">
        <v>219</v>
      </c>
      <c r="U397" s="162" t="s">
        <v>4</v>
      </c>
      <c r="V397" s="162" t="s">
        <v>220</v>
      </c>
      <c r="W397" s="162" t="s">
        <v>73</v>
      </c>
      <c r="X397" s="162" t="s">
        <v>221</v>
      </c>
    </row>
    <row r="398" spans="5:24" x14ac:dyDescent="0.25">
      <c r="E398" s="163">
        <f>'Fy1 mål alla nivåer'!CO42</f>
        <v>0</v>
      </c>
      <c r="F398" s="163">
        <f>'Fy1 mål alla nivåer'!EH42</f>
        <v>0</v>
      </c>
      <c r="G398" s="163">
        <f>'Fy1 mål alla nivåer'!EI42</f>
        <v>0</v>
      </c>
      <c r="H398" s="163">
        <f>'Fy1 mål alla nivåer'!EJ42</f>
        <v>0</v>
      </c>
      <c r="I398" s="163">
        <f>'Fy1 mål alla nivåer'!EK42</f>
        <v>0</v>
      </c>
      <c r="J398" s="163">
        <f>'Fy1 mål alla nivåer'!EL42</f>
        <v>0</v>
      </c>
      <c r="S398" s="163">
        <f>'Fy1 mål alla nivåer'!CO43</f>
        <v>0</v>
      </c>
      <c r="T398" s="163">
        <f>'Fy1 mål alla nivåer'!EH43</f>
        <v>0</v>
      </c>
      <c r="U398" s="163">
        <f>'Fy1 mål alla nivåer'!EI43</f>
        <v>0</v>
      </c>
      <c r="V398" s="163">
        <f>'Fy1 mål alla nivåer'!EJ43</f>
        <v>0</v>
      </c>
      <c r="W398" s="163">
        <f>'Fy1 mål alla nivåer'!EK43</f>
        <v>0</v>
      </c>
      <c r="X398" s="163">
        <f>'Fy1 mål alla nivåer'!EL43</f>
        <v>0</v>
      </c>
    </row>
  </sheetData>
  <sheetProtection password="CCE4" sheet="1" objects="1" scenarios="1"/>
  <customSheetViews>
    <customSheetView guid="{722E5DE9-4CBF-4938-8236-90C8B78E331F}" scale="80" showPageBreaks="1" view="pageLayout" topLeftCell="A13">
      <selection activeCell="Q381" sqref="Q381"/>
      <pageMargins left="0.7" right="0.7" top="0.75" bottom="0.75" header="0.3" footer="0.3"/>
      <pageSetup paperSize="9" orientation="portrait" r:id="rId1"/>
    </customSheetView>
  </customSheetViews>
  <mergeCells count="16">
    <mergeCell ref="J29:K30"/>
    <mergeCell ref="X29:Y30"/>
    <mergeCell ref="J78:K79"/>
    <mergeCell ref="X78:Y79"/>
    <mergeCell ref="J128:K129"/>
    <mergeCell ref="X128:Y129"/>
    <mergeCell ref="J328:K329"/>
    <mergeCell ref="X328:Y329"/>
    <mergeCell ref="J378:K379"/>
    <mergeCell ref="X378:Y379"/>
    <mergeCell ref="J178:K179"/>
    <mergeCell ref="X178:Y179"/>
    <mergeCell ref="J228:K229"/>
    <mergeCell ref="X228:Y229"/>
    <mergeCell ref="J278:K279"/>
    <mergeCell ref="X278:Y279"/>
  </mergeCells>
  <conditionalFormatting sqref="J29">
    <cfRule type="cellIs" dxfId="95" priority="91" operator="equal">
      <formula>"A"</formula>
    </cfRule>
    <cfRule type="cellIs" dxfId="94" priority="92" operator="equal">
      <formula>"B"</formula>
    </cfRule>
    <cfRule type="cellIs" dxfId="93" priority="93" operator="equal">
      <formula>"C"</formula>
    </cfRule>
    <cfRule type="cellIs" dxfId="92" priority="94" operator="equal">
      <formula>"D"</formula>
    </cfRule>
    <cfRule type="cellIs" dxfId="91" priority="95" operator="equal">
      <formula>"E"</formula>
    </cfRule>
    <cfRule type="cellIs" dxfId="90" priority="96" operator="equal">
      <formula>"F"</formula>
    </cfRule>
  </conditionalFormatting>
  <conditionalFormatting sqref="X29">
    <cfRule type="cellIs" dxfId="89" priority="85" operator="equal">
      <formula>"A"</formula>
    </cfRule>
    <cfRule type="cellIs" dxfId="88" priority="86" operator="equal">
      <formula>"B"</formula>
    </cfRule>
    <cfRule type="cellIs" dxfId="87" priority="87" operator="equal">
      <formula>"C"</formula>
    </cfRule>
    <cfRule type="cellIs" dxfId="86" priority="88" operator="equal">
      <formula>"D"</formula>
    </cfRule>
    <cfRule type="cellIs" dxfId="85" priority="89" operator="equal">
      <formula>"E"</formula>
    </cfRule>
    <cfRule type="cellIs" dxfId="84" priority="90" operator="equal">
      <formula>"F"</formula>
    </cfRule>
  </conditionalFormatting>
  <conditionalFormatting sqref="J78">
    <cfRule type="cellIs" dxfId="83" priority="79" operator="equal">
      <formula>"A"</formula>
    </cfRule>
    <cfRule type="cellIs" dxfId="82" priority="80" operator="equal">
      <formula>"B"</formula>
    </cfRule>
    <cfRule type="cellIs" dxfId="81" priority="81" operator="equal">
      <formula>"C"</formula>
    </cfRule>
    <cfRule type="cellIs" dxfId="80" priority="82" operator="equal">
      <formula>"D"</formula>
    </cfRule>
    <cfRule type="cellIs" dxfId="79" priority="83" operator="equal">
      <formula>"E"</formula>
    </cfRule>
    <cfRule type="cellIs" dxfId="78" priority="84" operator="equal">
      <formula>"F"</formula>
    </cfRule>
  </conditionalFormatting>
  <conditionalFormatting sqref="X78">
    <cfRule type="cellIs" dxfId="77" priority="73" operator="equal">
      <formula>"A"</formula>
    </cfRule>
    <cfRule type="cellIs" dxfId="76" priority="74" operator="equal">
      <formula>"B"</formula>
    </cfRule>
    <cfRule type="cellIs" dxfId="75" priority="75" operator="equal">
      <formula>"C"</formula>
    </cfRule>
    <cfRule type="cellIs" dxfId="74" priority="76" operator="equal">
      <formula>"D"</formula>
    </cfRule>
    <cfRule type="cellIs" dxfId="73" priority="77" operator="equal">
      <formula>"E"</formula>
    </cfRule>
    <cfRule type="cellIs" dxfId="72" priority="78" operator="equal">
      <formula>"F"</formula>
    </cfRule>
  </conditionalFormatting>
  <conditionalFormatting sqref="J128">
    <cfRule type="cellIs" dxfId="71" priority="67" operator="equal">
      <formula>"A"</formula>
    </cfRule>
    <cfRule type="cellIs" dxfId="70" priority="68" operator="equal">
      <formula>"B"</formula>
    </cfRule>
    <cfRule type="cellIs" dxfId="69" priority="69" operator="equal">
      <formula>"C"</formula>
    </cfRule>
    <cfRule type="cellIs" dxfId="68" priority="70" operator="equal">
      <formula>"D"</formula>
    </cfRule>
    <cfRule type="cellIs" dxfId="67" priority="71" operator="equal">
      <formula>"E"</formula>
    </cfRule>
    <cfRule type="cellIs" dxfId="66" priority="72" operator="equal">
      <formula>"F"</formula>
    </cfRule>
  </conditionalFormatting>
  <conditionalFormatting sqref="X128">
    <cfRule type="cellIs" dxfId="65" priority="61" operator="equal">
      <formula>"A"</formula>
    </cfRule>
    <cfRule type="cellIs" dxfId="64" priority="62" operator="equal">
      <formula>"B"</formula>
    </cfRule>
    <cfRule type="cellIs" dxfId="63" priority="63" operator="equal">
      <formula>"C"</formula>
    </cfRule>
    <cfRule type="cellIs" dxfId="62" priority="64" operator="equal">
      <formula>"D"</formula>
    </cfRule>
    <cfRule type="cellIs" dxfId="61" priority="65" operator="equal">
      <formula>"E"</formula>
    </cfRule>
    <cfRule type="cellIs" dxfId="60" priority="66" operator="equal">
      <formula>"F"</formula>
    </cfRule>
  </conditionalFormatting>
  <conditionalFormatting sqref="J178">
    <cfRule type="cellIs" dxfId="59" priority="55" operator="equal">
      <formula>"A"</formula>
    </cfRule>
    <cfRule type="cellIs" dxfId="58" priority="56" operator="equal">
      <formula>"B"</formula>
    </cfRule>
    <cfRule type="cellIs" dxfId="57" priority="57" operator="equal">
      <formula>"C"</formula>
    </cfRule>
    <cfRule type="cellIs" dxfId="56" priority="58" operator="equal">
      <formula>"D"</formula>
    </cfRule>
    <cfRule type="cellIs" dxfId="55" priority="59" operator="equal">
      <formula>"E"</formula>
    </cfRule>
    <cfRule type="cellIs" dxfId="54" priority="60" operator="equal">
      <formula>"F"</formula>
    </cfRule>
  </conditionalFormatting>
  <conditionalFormatting sqref="X178">
    <cfRule type="cellIs" dxfId="53" priority="49" operator="equal">
      <formula>"A"</formula>
    </cfRule>
    <cfRule type="cellIs" dxfId="52" priority="50" operator="equal">
      <formula>"B"</formula>
    </cfRule>
    <cfRule type="cellIs" dxfId="51" priority="51" operator="equal">
      <formula>"C"</formula>
    </cfRule>
    <cfRule type="cellIs" dxfId="50" priority="52" operator="equal">
      <formula>"D"</formula>
    </cfRule>
    <cfRule type="cellIs" dxfId="49" priority="53" operator="equal">
      <formula>"E"</formula>
    </cfRule>
    <cfRule type="cellIs" dxfId="48" priority="54" operator="equal">
      <formula>"F"</formula>
    </cfRule>
  </conditionalFormatting>
  <conditionalFormatting sqref="J228">
    <cfRule type="cellIs" dxfId="47" priority="43" operator="equal">
      <formula>"A"</formula>
    </cfRule>
    <cfRule type="cellIs" dxfId="46" priority="44" operator="equal">
      <formula>"B"</formula>
    </cfRule>
    <cfRule type="cellIs" dxfId="45" priority="45" operator="equal">
      <formula>"C"</formula>
    </cfRule>
    <cfRule type="cellIs" dxfId="44" priority="46" operator="equal">
      <formula>"D"</formula>
    </cfRule>
    <cfRule type="cellIs" dxfId="43" priority="47" operator="equal">
      <formula>"E"</formula>
    </cfRule>
    <cfRule type="cellIs" dxfId="42" priority="48" operator="equal">
      <formula>"F"</formula>
    </cfRule>
  </conditionalFormatting>
  <conditionalFormatting sqref="X228">
    <cfRule type="cellIs" dxfId="41" priority="37" operator="equal">
      <formula>"A"</formula>
    </cfRule>
    <cfRule type="cellIs" dxfId="40" priority="38" operator="equal">
      <formula>"B"</formula>
    </cfRule>
    <cfRule type="cellIs" dxfId="39" priority="39" operator="equal">
      <formula>"C"</formula>
    </cfRule>
    <cfRule type="cellIs" dxfId="38" priority="40" operator="equal">
      <formula>"D"</formula>
    </cfRule>
    <cfRule type="cellIs" dxfId="37" priority="41" operator="equal">
      <formula>"E"</formula>
    </cfRule>
    <cfRule type="cellIs" dxfId="36" priority="42" operator="equal">
      <formula>"F"</formula>
    </cfRule>
  </conditionalFormatting>
  <conditionalFormatting sqref="J278">
    <cfRule type="cellIs" dxfId="35" priority="31" operator="equal">
      <formula>"A"</formula>
    </cfRule>
    <cfRule type="cellIs" dxfId="34" priority="32" operator="equal">
      <formula>"B"</formula>
    </cfRule>
    <cfRule type="cellIs" dxfId="33" priority="33" operator="equal">
      <formula>"C"</formula>
    </cfRule>
    <cfRule type="cellIs" dxfId="32" priority="34" operator="equal">
      <formula>"D"</formula>
    </cfRule>
    <cfRule type="cellIs" dxfId="31" priority="35" operator="equal">
      <formula>"E"</formula>
    </cfRule>
    <cfRule type="cellIs" dxfId="30" priority="36" operator="equal">
      <formula>"F"</formula>
    </cfRule>
  </conditionalFormatting>
  <conditionalFormatting sqref="X278">
    <cfRule type="cellIs" dxfId="29" priority="25" operator="equal">
      <formula>"A"</formula>
    </cfRule>
    <cfRule type="cellIs" dxfId="28" priority="26" operator="equal">
      <formula>"B"</formula>
    </cfRule>
    <cfRule type="cellIs" dxfId="27" priority="27" operator="equal">
      <formula>"C"</formula>
    </cfRule>
    <cfRule type="cellIs" dxfId="26" priority="28" operator="equal">
      <formula>"D"</formula>
    </cfRule>
    <cfRule type="cellIs" dxfId="25" priority="29" operator="equal">
      <formula>"E"</formula>
    </cfRule>
    <cfRule type="cellIs" dxfId="24" priority="30" operator="equal">
      <formula>"F"</formula>
    </cfRule>
  </conditionalFormatting>
  <conditionalFormatting sqref="J328">
    <cfRule type="cellIs" dxfId="23" priority="19" operator="equal">
      <formula>"A"</formula>
    </cfRule>
    <cfRule type="cellIs" dxfId="22" priority="20" operator="equal">
      <formula>"B"</formula>
    </cfRule>
    <cfRule type="cellIs" dxfId="21" priority="21" operator="equal">
      <formula>"C"</formula>
    </cfRule>
    <cfRule type="cellIs" dxfId="20" priority="22" operator="equal">
      <formula>"D"</formula>
    </cfRule>
    <cfRule type="cellIs" dxfId="19" priority="23" operator="equal">
      <formula>"E"</formula>
    </cfRule>
    <cfRule type="cellIs" dxfId="18" priority="24" operator="equal">
      <formula>"F"</formula>
    </cfRule>
  </conditionalFormatting>
  <conditionalFormatting sqref="X328">
    <cfRule type="cellIs" dxfId="17" priority="13" operator="equal">
      <formula>"A"</formula>
    </cfRule>
    <cfRule type="cellIs" dxfId="16" priority="14" operator="equal">
      <formula>"B"</formula>
    </cfRule>
    <cfRule type="cellIs" dxfId="15" priority="15" operator="equal">
      <formula>"C"</formula>
    </cfRule>
    <cfRule type="cellIs" dxfId="14" priority="16" operator="equal">
      <formula>"D"</formula>
    </cfRule>
    <cfRule type="cellIs" dxfId="13" priority="17" operator="equal">
      <formula>"E"</formula>
    </cfRule>
    <cfRule type="cellIs" dxfId="12" priority="18" operator="equal">
      <formula>"F"</formula>
    </cfRule>
  </conditionalFormatting>
  <conditionalFormatting sqref="J378">
    <cfRule type="cellIs" dxfId="11" priority="7" operator="equal">
      <formula>"A"</formula>
    </cfRule>
    <cfRule type="cellIs" dxfId="10" priority="8" operator="equal">
      <formula>"B"</formula>
    </cfRule>
    <cfRule type="cellIs" dxfId="9" priority="9" operator="equal">
      <formula>"C"</formula>
    </cfRule>
    <cfRule type="cellIs" dxfId="8" priority="10" operator="equal">
      <formula>"D"</formula>
    </cfRule>
    <cfRule type="cellIs" dxfId="7" priority="11" operator="equal">
      <formula>"E"</formula>
    </cfRule>
    <cfRule type="cellIs" dxfId="6" priority="12" operator="equal">
      <formula>"F"</formula>
    </cfRule>
  </conditionalFormatting>
  <conditionalFormatting sqref="X378">
    <cfRule type="cellIs" dxfId="5" priority="1" operator="equal">
      <formula>"A"</formula>
    </cfRule>
    <cfRule type="cellIs" dxfId="4" priority="2" operator="equal">
      <formula>"B"</formula>
    </cfRule>
    <cfRule type="cellIs" dxfId="3" priority="3" operator="equal">
      <formula>"C"</formula>
    </cfRule>
    <cfRule type="cellIs" dxfId="2" priority="4" operator="equal">
      <formula>"D"</formula>
    </cfRule>
    <cfRule type="cellIs" dxfId="1" priority="5" operator="equal">
      <formula>"E"</formula>
    </cfRule>
    <cfRule type="cellIs" dxfId="0" priority="6" operator="equal">
      <formula>"F"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2:I22"/>
  <sheetViews>
    <sheetView workbookViewId="0">
      <selection activeCell="G24" sqref="G24"/>
    </sheetView>
  </sheetViews>
  <sheetFormatPr defaultRowHeight="15" x14ac:dyDescent="0.25"/>
  <cols>
    <col min="1" max="1" width="16.85546875" bestFit="1" customWidth="1"/>
    <col min="4" max="4" width="11" customWidth="1"/>
    <col min="8" max="8" width="6" bestFit="1" customWidth="1"/>
    <col min="9" max="9" width="3.42578125" customWidth="1"/>
    <col min="30" max="30" width="4.28515625" bestFit="1" customWidth="1"/>
    <col min="31" max="31" width="6" customWidth="1"/>
    <col min="32" max="32" width="6" bestFit="1" customWidth="1"/>
    <col min="33" max="33" width="3" bestFit="1" customWidth="1"/>
    <col min="34" max="34" width="4.42578125" bestFit="1" customWidth="1"/>
    <col min="35" max="35" width="3.85546875" bestFit="1" customWidth="1"/>
    <col min="37" max="37" width="12.42578125" customWidth="1"/>
    <col min="38" max="38" width="7.85546875" customWidth="1"/>
    <col min="39" max="39" width="5.140625" customWidth="1"/>
    <col min="40" max="40" width="6.85546875" customWidth="1"/>
    <col min="41" max="41" width="4.5703125" customWidth="1"/>
    <col min="42" max="42" width="6.28515625" customWidth="1"/>
  </cols>
  <sheetData>
    <row r="2" spans="1:8" x14ac:dyDescent="0.25">
      <c r="A2" s="17" t="s">
        <v>48</v>
      </c>
    </row>
    <row r="3" spans="1:8" x14ac:dyDescent="0.25">
      <c r="B3" s="7"/>
      <c r="C3" s="445" t="s">
        <v>47</v>
      </c>
      <c r="D3" s="445"/>
      <c r="E3" s="445"/>
      <c r="F3" s="6"/>
      <c r="G3" s="6" t="s">
        <v>20</v>
      </c>
    </row>
    <row r="4" spans="1:8" x14ac:dyDescent="0.25">
      <c r="B4" s="151" t="s">
        <v>46</v>
      </c>
      <c r="C4" s="6" t="s">
        <v>4</v>
      </c>
      <c r="D4" s="6" t="s">
        <v>5</v>
      </c>
      <c r="E4" s="6" t="s">
        <v>6</v>
      </c>
      <c r="F4" s="6" t="s">
        <v>19</v>
      </c>
      <c r="G4" s="122"/>
    </row>
    <row r="5" spans="1:8" x14ac:dyDescent="0.25">
      <c r="B5" s="6" t="s">
        <v>240</v>
      </c>
      <c r="C5" s="6">
        <f>SUMIFS(Redigering!$F$2:$F$102,Redigering!$I$2:$I$102,"1",Redigering!$J$2:$J$102,"E")</f>
        <v>12</v>
      </c>
      <c r="D5" s="299">
        <f>SUMIFS(Redigering!$F$2:$F$102,Redigering!$I$2:$I$102,"1",Redigering!$J$2:$J$102,"C")</f>
        <v>6</v>
      </c>
      <c r="E5" s="299">
        <f>SUMIFS(Redigering!$F$2:$F$102,Redigering!$I$2:$I$102,"1",Redigering!$J$2:$J$102,"A")</f>
        <v>3</v>
      </c>
      <c r="F5" s="299">
        <f>D5+E5</f>
        <v>9</v>
      </c>
      <c r="G5" s="6">
        <f>SUM(C5:E5)</f>
        <v>21</v>
      </c>
    </row>
    <row r="6" spans="1:8" x14ac:dyDescent="0.25">
      <c r="B6" s="6" t="s">
        <v>241</v>
      </c>
      <c r="C6" s="299">
        <f>SUMIFS(Redigering!$F$2:$F$102,Redigering!$I$2:$I$102,"2",Redigering!$J$2:$J$102,"E")</f>
        <v>6</v>
      </c>
      <c r="D6" s="299">
        <f>SUMIFS(Redigering!$F$2:$F$102,Redigering!$I$2:$I$102,"2",Redigering!$J$2:$J$102,"C")</f>
        <v>8</v>
      </c>
      <c r="E6" s="299">
        <f>SUMIFS(Redigering!$F$2:$F$102,Redigering!$I$2:$I$102,"2",Redigering!$J$2:$J$102,"A")</f>
        <v>6</v>
      </c>
      <c r="F6" s="299">
        <f t="shared" ref="F6:F9" si="0">D6+E6</f>
        <v>14</v>
      </c>
      <c r="G6" s="299">
        <f t="shared" ref="G6:G9" si="1">SUM(C6:E6)</f>
        <v>20</v>
      </c>
    </row>
    <row r="7" spans="1:8" x14ac:dyDescent="0.25">
      <c r="B7" s="6" t="s">
        <v>242</v>
      </c>
      <c r="C7" s="299">
        <f>SUMIFS(Redigering!$F$2:$F$102,Redigering!$I$2:$I$102,"3",Redigering!$J$2:$J$102,"E")</f>
        <v>4</v>
      </c>
      <c r="D7" s="299">
        <f>SUMIFS(Redigering!$F$2:$F$102,Redigering!$I$2:$I$102,"3",Redigering!$J$2:$J$102,"C")</f>
        <v>4</v>
      </c>
      <c r="E7" s="299">
        <f>SUMIFS(Redigering!$F$2:$F$102,Redigering!$I$2:$I$102,"3",Redigering!$J$2:$J$102,"A")</f>
        <v>3</v>
      </c>
      <c r="F7" s="299">
        <f t="shared" si="0"/>
        <v>7</v>
      </c>
      <c r="G7" s="299">
        <f t="shared" si="1"/>
        <v>11</v>
      </c>
    </row>
    <row r="8" spans="1:8" x14ac:dyDescent="0.25">
      <c r="B8" s="6" t="s">
        <v>243</v>
      </c>
      <c r="C8" s="299">
        <f>SUMIFS(Redigering!$F$2:$F$102,Redigering!$I$2:$I$102,"4",Redigering!$J$2:$J$102,"E")</f>
        <v>1</v>
      </c>
      <c r="D8" s="299">
        <f>SUMIFS(Redigering!$F$2:$F$102,Redigering!$I$2:$I$102,"4",Redigering!$J$2:$J$102,"C")</f>
        <v>1</v>
      </c>
      <c r="E8" s="299">
        <f>SUMIFS(Redigering!$F$2:$F$102,Redigering!$I$2:$I$102,"4",Redigering!$J$2:$J$102,"A")</f>
        <v>1</v>
      </c>
      <c r="F8" s="299">
        <f t="shared" si="0"/>
        <v>2</v>
      </c>
      <c r="G8" s="299">
        <f t="shared" si="1"/>
        <v>3</v>
      </c>
    </row>
    <row r="9" spans="1:8" x14ac:dyDescent="0.25">
      <c r="B9" s="6" t="s">
        <v>244</v>
      </c>
      <c r="C9" s="299">
        <f>SUMIFS(Redigering!$F$2:$F$102,Redigering!$I$2:$I$102,"5",Redigering!$J$2:$J$102,"E")</f>
        <v>0</v>
      </c>
      <c r="D9" s="299">
        <f>SUMIFS(Redigering!$F$2:$F$102,Redigering!$I$2:$I$102,"5",Redigering!$J$2:$J$102,"C")</f>
        <v>2</v>
      </c>
      <c r="E9" s="299">
        <f>SUMIFS(Redigering!$F$2:$F$102,Redigering!$I$2:$I$102,"5",Redigering!$J$2:$J$102,"A")</f>
        <v>3</v>
      </c>
      <c r="F9" s="299">
        <f t="shared" si="0"/>
        <v>5</v>
      </c>
      <c r="G9" s="299">
        <f t="shared" si="1"/>
        <v>5</v>
      </c>
    </row>
    <row r="10" spans="1:8" x14ac:dyDescent="0.25">
      <c r="B10" s="152" t="s">
        <v>53</v>
      </c>
      <c r="C10" s="6">
        <f>SUM(C5:C9)</f>
        <v>23</v>
      </c>
      <c r="D10" s="6">
        <f t="shared" ref="D10:E10" si="2">SUM(D5:D9)</f>
        <v>21</v>
      </c>
      <c r="E10" s="6">
        <f t="shared" si="2"/>
        <v>16</v>
      </c>
      <c r="F10" s="6">
        <f t="shared" ref="F10" si="3">D10+E10</f>
        <v>37</v>
      </c>
      <c r="G10" s="6">
        <f>SUM(C10:E10)</f>
        <v>60</v>
      </c>
    </row>
    <row r="13" spans="1:8" x14ac:dyDescent="0.25">
      <c r="A13" s="17" t="s">
        <v>55</v>
      </c>
    </row>
    <row r="14" spans="1:8" x14ac:dyDescent="0.25">
      <c r="B14" s="1" t="s">
        <v>4</v>
      </c>
      <c r="C14" s="1" t="s">
        <v>30</v>
      </c>
      <c r="D14" s="1" t="s">
        <v>5</v>
      </c>
      <c r="E14" s="1" t="s">
        <v>29</v>
      </c>
      <c r="F14" s="1" t="s">
        <v>6</v>
      </c>
    </row>
    <row r="15" spans="1:8" x14ac:dyDescent="0.25">
      <c r="A15" t="s">
        <v>246</v>
      </c>
      <c r="B15" s="18">
        <v>15</v>
      </c>
      <c r="C15" s="18">
        <v>23</v>
      </c>
      <c r="D15" s="18">
        <v>30</v>
      </c>
      <c r="E15" s="18">
        <v>38</v>
      </c>
      <c r="F15" s="18">
        <v>45</v>
      </c>
      <c r="G15" s="18"/>
      <c r="H15" s="140"/>
    </row>
    <row r="16" spans="1:8" ht="15.75" thickBot="1" x14ac:dyDescent="0.3">
      <c r="A16" s="17"/>
      <c r="B16" s="1"/>
      <c r="C16" s="1"/>
      <c r="D16" s="1"/>
      <c r="E16" s="1"/>
      <c r="F16" s="1"/>
      <c r="G16" s="1"/>
      <c r="H16" s="1"/>
    </row>
    <row r="17" spans="1:9" ht="30.75" thickBot="1" x14ac:dyDescent="0.3">
      <c r="A17" t="s">
        <v>85</v>
      </c>
      <c r="B17" s="142" t="s">
        <v>185</v>
      </c>
      <c r="C17" s="143" t="s">
        <v>183</v>
      </c>
      <c r="D17" s="144" t="s">
        <v>184</v>
      </c>
      <c r="E17" s="237" t="s">
        <v>245</v>
      </c>
      <c r="F17" s="18"/>
      <c r="G17" s="18"/>
    </row>
    <row r="18" spans="1:9" x14ac:dyDescent="0.25">
      <c r="A18" s="145" t="s">
        <v>91</v>
      </c>
      <c r="B18" s="148">
        <f>kravg_e</f>
        <v>15</v>
      </c>
      <c r="C18" s="304"/>
      <c r="D18" s="305"/>
      <c r="E18" s="236">
        <v>2</v>
      </c>
      <c r="F18" s="140"/>
      <c r="G18" s="140"/>
      <c r="H18" s="140"/>
      <c r="I18" s="140"/>
    </row>
    <row r="19" spans="1:9" x14ac:dyDescent="0.25">
      <c r="A19" s="146" t="s">
        <v>92</v>
      </c>
      <c r="B19" s="149">
        <f>kravg_d</f>
        <v>23</v>
      </c>
      <c r="C19" s="141">
        <v>6</v>
      </c>
      <c r="D19" s="306"/>
      <c r="E19" s="139">
        <v>2</v>
      </c>
      <c r="F19" s="140"/>
      <c r="G19" s="140"/>
      <c r="H19" s="140"/>
      <c r="I19" s="140"/>
    </row>
    <row r="20" spans="1:9" x14ac:dyDescent="0.25">
      <c r="A20" s="146" t="s">
        <v>93</v>
      </c>
      <c r="B20" s="149">
        <f>kravg_c</f>
        <v>30</v>
      </c>
      <c r="C20" s="141">
        <v>11</v>
      </c>
      <c r="D20" s="306"/>
      <c r="E20" s="139">
        <v>2</v>
      </c>
      <c r="F20" s="140"/>
      <c r="G20" s="140"/>
      <c r="H20" s="140"/>
      <c r="I20" s="140"/>
    </row>
    <row r="21" spans="1:9" x14ac:dyDescent="0.25">
      <c r="A21" s="146" t="s">
        <v>94</v>
      </c>
      <c r="B21" s="149">
        <f>kravg_b</f>
        <v>38</v>
      </c>
      <c r="C21" s="307"/>
      <c r="D21" s="141">
        <v>5</v>
      </c>
      <c r="E21" s="139">
        <v>2</v>
      </c>
      <c r="F21" s="140"/>
      <c r="G21" s="140"/>
      <c r="H21" s="140"/>
      <c r="I21" s="140"/>
    </row>
    <row r="22" spans="1:9" ht="15.75" thickBot="1" x14ac:dyDescent="0.3">
      <c r="A22" s="147" t="s">
        <v>95</v>
      </c>
      <c r="B22" s="149">
        <f>kravg_a</f>
        <v>45</v>
      </c>
      <c r="C22" s="307"/>
      <c r="D22" s="141">
        <v>9</v>
      </c>
      <c r="E22" s="139">
        <v>2</v>
      </c>
      <c r="F22" s="140"/>
    </row>
  </sheetData>
  <sheetProtection selectLockedCells="1"/>
  <customSheetViews>
    <customSheetView guid="{722E5DE9-4CBF-4938-8236-90C8B78E331F}">
      <selection activeCell="C24" sqref="C24"/>
      <pageMargins left="0.7" right="0.7" top="0.75" bottom="0.75" header="0.3" footer="0.3"/>
      <pageSetup paperSize="9" orientation="landscape" r:id="rId1"/>
    </customSheetView>
  </customSheetViews>
  <mergeCells count="1">
    <mergeCell ref="C3:E3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17</vt:i4>
      </vt:variant>
    </vt:vector>
  </HeadingPairs>
  <TitlesOfParts>
    <vt:vector size="25" baseType="lpstr">
      <vt:lpstr>Elevdata</vt:lpstr>
      <vt:lpstr>Provsammanställning</vt:lpstr>
      <vt:lpstr>Fy1 mål alla nivåer</vt:lpstr>
      <vt:lpstr>Redigering</vt:lpstr>
      <vt:lpstr>Fy kat</vt:lpstr>
      <vt:lpstr>Elevresultat 1-16</vt:lpstr>
      <vt:lpstr>17-32</vt:lpstr>
      <vt:lpstr>Profil och Betygsgränser</vt:lpstr>
      <vt:lpstr>kravg_a</vt:lpstr>
      <vt:lpstr>kravg_a_A</vt:lpstr>
      <vt:lpstr>kravg_a_ac</vt:lpstr>
      <vt:lpstr>kravg_b</vt:lpstr>
      <vt:lpstr>kravg_b_A</vt:lpstr>
      <vt:lpstr>kravg_b_ac</vt:lpstr>
      <vt:lpstr>kravg_c</vt:lpstr>
      <vt:lpstr>kravg_c_ac</vt:lpstr>
      <vt:lpstr>kravg_d</vt:lpstr>
      <vt:lpstr>kravg_d_ac</vt:lpstr>
      <vt:lpstr>kravg_e</vt:lpstr>
      <vt:lpstr>kravg_e_ac</vt:lpstr>
      <vt:lpstr>kravg_exp_e</vt:lpstr>
      <vt:lpstr>sum_a</vt:lpstr>
      <vt:lpstr>sum_c</vt:lpstr>
      <vt:lpstr>Provsammanställning!Utskriftsrubriker</vt:lpstr>
      <vt:lpstr>Redigering!Utskriftsrubriker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Bjorn</cp:lastModifiedBy>
  <cp:lastPrinted>2014-03-27T14:09:30Z</cp:lastPrinted>
  <dcterms:created xsi:type="dcterms:W3CDTF">2010-10-06T13:53:29Z</dcterms:created>
  <dcterms:modified xsi:type="dcterms:W3CDTF">2014-05-09T13:35:16Z</dcterms:modified>
</cp:coreProperties>
</file>